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tech2\YandexDisk-tech2@cnprussia.ru\CNP\Контроллеры\Высоковольтное устройство плавного пуска\"/>
    </mc:Choice>
  </mc:AlternateContent>
  <xr:revisionPtr revIDLastSave="0" documentId="13_ncr:1_{9CE30694-1A4A-40F8-B421-676AC46DFB81}" xr6:coauthVersionLast="47" xr6:coauthVersionMax="47" xr10:uidLastSave="{00000000-0000-0000-0000-000000000000}"/>
  <bookViews>
    <workbookView xWindow="-108" yWindow="-108" windowWidth="23256" windowHeight="12576" tabRatio="504" firstSheet="4" activeTab="4" xr2:uid="{00000000-000D-0000-FFFF-FFFF00000000}"/>
  </bookViews>
  <sheets>
    <sheet name="1212" sheetId="6" state="hidden" r:id="rId1"/>
    <sheet name="PDES-IP20 DS" sheetId="4" state="hidden" r:id="rId2"/>
    <sheet name="PDES-IP65 DS" sheetId="2" state="hidden" r:id="rId3"/>
    <sheet name="HV-SS DS" sheetId="7" state="hidden" r:id="rId4"/>
    <sheet name="HV-SS" sheetId="8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7" l="1"/>
  <c r="T35" i="8" s="1"/>
  <c r="Q1" i="4"/>
  <c r="P1" i="4"/>
  <c r="O1" i="4"/>
  <c r="N1" i="4"/>
  <c r="M1" i="4"/>
  <c r="L1" i="4"/>
  <c r="K1" i="4"/>
  <c r="J1" i="4"/>
  <c r="I1" i="4"/>
  <c r="Q1" i="2"/>
  <c r="P1" i="2"/>
  <c r="O1" i="2"/>
  <c r="N1" i="2"/>
  <c r="M1" i="2"/>
  <c r="L1" i="2"/>
  <c r="K1" i="2"/>
  <c r="J1" i="2"/>
  <c r="H1" i="2"/>
  <c r="G1" i="2"/>
  <c r="E1" i="2"/>
  <c r="F1" i="2"/>
  <c r="H1" i="4"/>
  <c r="G1" i="4"/>
  <c r="F1" i="4"/>
  <c r="M5" i="8" l="1"/>
  <c r="AG4" i="8"/>
  <c r="AG5" i="8"/>
  <c r="M6" i="6"/>
  <c r="E1" i="4"/>
  <c r="D1" i="4"/>
  <c r="Q48" i="2" l="1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G3" i="2"/>
  <c r="Q2" i="2"/>
  <c r="D1" i="2"/>
  <c r="C1" i="2"/>
  <c r="B1" i="2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G3" i="4"/>
  <c r="Q2" i="4"/>
  <c r="C1" i="4"/>
  <c r="B1" i="4"/>
  <c r="AD52" i="6"/>
  <c r="T36" i="6"/>
  <c r="AG6" i="6"/>
  <c r="AG5" i="6"/>
</calcChain>
</file>

<file path=xl/sharedStrings.xml><?xml version="1.0" encoding="utf-8"?>
<sst xmlns="http://schemas.openxmlformats.org/spreadsheetml/2006/main" count="870" uniqueCount="337">
  <si>
    <t>Model</t>
  </si>
  <si>
    <t>PD ES0132D-4T-IP65T</t>
  </si>
  <si>
    <t>PD ES05D5K-4T</t>
  </si>
  <si>
    <t>Company name Issued by Phone number Fax no.
e-mail address</t>
  </si>
  <si>
    <t>Receiver</t>
  </si>
  <si>
    <t>From</t>
  </si>
  <si>
    <t>CMV500-4T</t>
  </si>
  <si>
    <t>Transient voltage overheat protection</t>
  </si>
  <si>
    <t>dv/dt snubber network</t>
  </si>
  <si>
    <t>-20~+50℃</t>
  </si>
  <si>
    <t>cut off any phase of primary power supply in the course of starting or operation</t>
  </si>
  <si>
    <t>0~100%</t>
  </si>
  <si>
    <t>0~120S</t>
  </si>
  <si>
    <t>Modbus RTU</t>
  </si>
  <si>
    <t>Function</t>
  </si>
  <si>
    <t>Operation state and programming can be observed through communication interface</t>
  </si>
  <si>
    <t>Network connection</t>
  </si>
  <si>
    <t>Each can communicate with 31CMV in network</t>
  </si>
  <si>
    <t>Communication interface</t>
  </si>
  <si>
    <t>RS485</t>
  </si>
  <si>
    <t>Operation interface</t>
  </si>
  <si>
    <t>LDC Display</t>
  </si>
  <si>
    <t>LCD display/touch screen display</t>
  </si>
  <si>
    <t>Keyboard</t>
  </si>
  <si>
    <t>6 pcs touch membrane keyboard</t>
  </si>
  <si>
    <t>Language</t>
  </si>
  <si>
    <t>English/Chinese</t>
  </si>
  <si>
    <t>Meter display</t>
  </si>
  <si>
    <t>Voltage of primary power supply</t>
  </si>
  <si>
    <t>Display voltage of 3 phase primary power supply</t>
  </si>
  <si>
    <t>Three phase current</t>
  </si>
  <si>
    <t>Display current of 3 phase major loop</t>
  </si>
  <si>
    <t>Data record</t>
  </si>
  <si>
    <t>Fault history</t>
  </si>
  <si>
    <t>Record  recent 15 fault</t>
  </si>
  <si>
    <t>History of numbers of start</t>
  </si>
  <si>
    <t>Record number of starts for the soft starter</t>
  </si>
  <si>
    <t>Outline Dimension</t>
  </si>
  <si>
    <t>W*H*L(Width*Height*Depth)  ,unti:mm</t>
  </si>
  <si>
    <t>Order information</t>
  </si>
  <si>
    <t>Upper power condition</t>
  </si>
  <si>
    <t>Motor rated voltage, current,power, speed</t>
  </si>
  <si>
    <t>Motor drive load type(Such as wind machniem ,water pump etc)</t>
  </si>
  <si>
    <t>Equipment incoming/outgoing cables</t>
  </si>
  <si>
    <t>Operation environment</t>
  </si>
  <si>
    <t>For other requirements, please specify</t>
  </si>
  <si>
    <t>Project name</t>
  </si>
  <si>
    <t>Project ID</t>
  </si>
  <si>
    <t>Created by:                            Created on: 2022-1-30</t>
  </si>
  <si>
    <t>Last update</t>
  </si>
  <si>
    <t>PD ES01D5K-4T</t>
  </si>
  <si>
    <t>AC 3PH</t>
  </si>
  <si>
    <t>360~460</t>
  </si>
  <si>
    <t>0~460</t>
  </si>
  <si>
    <t>PD ES02D2K-4T</t>
  </si>
  <si>
    <t>PD ES04D0K-4T</t>
  </si>
  <si>
    <t>PD ES07D5K-4T</t>
  </si>
  <si>
    <t>PD ES0011D-4T</t>
  </si>
  <si>
    <t>PD ES0015D-4T</t>
  </si>
  <si>
    <t>PD ES0018D-4T</t>
  </si>
  <si>
    <t>PD ES0022D-4T</t>
  </si>
  <si>
    <t>PD ES0030D-4T</t>
  </si>
  <si>
    <t>PD ES0037D-4T</t>
  </si>
  <si>
    <t>PD ES0045D-4T</t>
  </si>
  <si>
    <t>PD ES0055D-4T</t>
  </si>
  <si>
    <t>PD ES0075D-4T</t>
  </si>
  <si>
    <t>PD ES0093D-4T</t>
  </si>
  <si>
    <t>PD ES0110D-4T</t>
  </si>
  <si>
    <t>PD ES0132D-4T</t>
  </si>
  <si>
    <t>PD ES0160D-4T</t>
  </si>
  <si>
    <t>PD ES0185D-4T</t>
  </si>
  <si>
    <t>150*150</t>
  </si>
  <si>
    <t>PD ES0200D-4T</t>
  </si>
  <si>
    <t>PD ES0220D-4T</t>
  </si>
  <si>
    <t>200*200</t>
  </si>
  <si>
    <t>PD ES0250D-4T</t>
  </si>
  <si>
    <t>PD ES0280D-4T</t>
  </si>
  <si>
    <t>PD ES0315D-4T</t>
  </si>
  <si>
    <t>250*250</t>
  </si>
  <si>
    <t>PD ES0350D-4T</t>
  </si>
  <si>
    <t>PD ES0400D-4T</t>
  </si>
  <si>
    <t>350*350</t>
  </si>
  <si>
    <t>PD ES0500D-4T</t>
  </si>
  <si>
    <t>PD ES0560D-4T</t>
  </si>
  <si>
    <t>PD ES0630D-4T</t>
  </si>
  <si>
    <t>PD ES0710D-4T</t>
  </si>
  <si>
    <t>PD ES0800D-4T</t>
  </si>
  <si>
    <t>PD ES075K-2T</t>
  </si>
  <si>
    <t>200~240</t>
  </si>
  <si>
    <t>0~240</t>
  </si>
  <si>
    <t>PD ES01D5K-2T</t>
  </si>
  <si>
    <t>PD ES02D2K-2T</t>
  </si>
  <si>
    <t>PD ES04D0K-2T</t>
  </si>
  <si>
    <t>PD ES05D5K-2T</t>
  </si>
  <si>
    <t>PD ES07D5K-2T</t>
  </si>
  <si>
    <t>PD ES0011D-2T</t>
  </si>
  <si>
    <t>PD ES0015D-2T</t>
  </si>
  <si>
    <t>PD ES0018D-2T</t>
  </si>
  <si>
    <t>PD ES0022D-2T</t>
  </si>
  <si>
    <t>PD ES0030D-2T</t>
  </si>
  <si>
    <t>PD ES0037D-2T</t>
  </si>
  <si>
    <t>PD ES0045D-2T</t>
  </si>
  <si>
    <t>PD ES0055D-2T</t>
  </si>
  <si>
    <t>PD ES0075D-2T</t>
  </si>
  <si>
    <t>PD ES01D5K-4T-IP65</t>
  </si>
  <si>
    <t>PD ES02D2K-4T-IP65</t>
  </si>
  <si>
    <t>PD ES04D0K-4T-IP65</t>
  </si>
  <si>
    <t>PD ES05D5K-4T-IP65</t>
  </si>
  <si>
    <t>PD ES07D5K-4T-IP65</t>
  </si>
  <si>
    <t>PD ES0011D-4T-IP65</t>
  </si>
  <si>
    <t>PD ES0015D-4T-IP65</t>
  </si>
  <si>
    <t>PD ES0018D-4T-IP65</t>
  </si>
  <si>
    <t>PD ES0022D-4T-IP65</t>
  </si>
  <si>
    <t>PD ES0030D-4T-IP65</t>
  </si>
  <si>
    <t>PD ES0037D-4T-IP65</t>
  </si>
  <si>
    <t>PD ES0045D-4T-IP65</t>
  </si>
  <si>
    <t>PD ES0055D-4T-IP65</t>
  </si>
  <si>
    <t>PD ES0075D-4T-IP65</t>
  </si>
  <si>
    <t>PD ES0093D-4T-IP65</t>
  </si>
  <si>
    <t>PD ES0110D-4T-IP65</t>
  </si>
  <si>
    <t>PD ES0160D-4T-IP65</t>
  </si>
  <si>
    <t>PD ES0185D-4T-IP65</t>
  </si>
  <si>
    <t>PD ES0200D-4T-IP65</t>
  </si>
  <si>
    <t>PD ES0220D-4T-IP65</t>
  </si>
  <si>
    <t>PD ES0250D-4T-IP65</t>
  </si>
  <si>
    <t>PD ES0280D-4T-IP65</t>
  </si>
  <si>
    <t>PD ES0315D-4T-IP65</t>
  </si>
  <si>
    <t>PD ES0350D-4T-IP65</t>
  </si>
  <si>
    <t>PD ES0400D-4T-IP65</t>
  </si>
  <si>
    <t>PD ES0500D-4T-IP65</t>
  </si>
  <si>
    <t>PD ES0560D-4T-IP65</t>
  </si>
  <si>
    <t>PD ES0630D-4T-IP65</t>
  </si>
  <si>
    <t>PD ES0710D-4T-IP65</t>
  </si>
  <si>
    <t>PD ES0800D-4T-IP65</t>
  </si>
  <si>
    <t>PD ES055K-2T-IP65</t>
  </si>
  <si>
    <t>PD ES075K-2T-IP65</t>
  </si>
  <si>
    <t>PD ES01D5K-2T-IP65</t>
  </si>
  <si>
    <t>PD ES02D2K-2T-IP65</t>
  </si>
  <si>
    <t>PD ES04D0K-2T-IP65</t>
  </si>
  <si>
    <t>PD ES05D5K-2T-IP65</t>
  </si>
  <si>
    <t>PD ES07D5K-2T-IP65</t>
  </si>
  <si>
    <t>PD ES0011D-2T-IP65</t>
  </si>
  <si>
    <t>PD ES0015D-2T-IP65</t>
  </si>
  <si>
    <t>PD ES0018D-2T-IP65</t>
  </si>
  <si>
    <t>PD ES0022D-2T-IP65</t>
  </si>
  <si>
    <t>PD ES0030D-2T-IP65</t>
  </si>
  <si>
    <t>PD ES0037D-2T-IP65</t>
  </si>
  <si>
    <t>PD ES0045D-2T-IP65</t>
  </si>
  <si>
    <t>PD ES0055D-2T-IP65</t>
  </si>
  <si>
    <t>PD ES0075D-2T-IP65</t>
  </si>
  <si>
    <t>CMV315-4T</t>
  </si>
  <si>
    <t>1000*2300*1500</t>
  </si>
  <si>
    <t>CMV355-4T</t>
  </si>
  <si>
    <t>CMV400-4T</t>
  </si>
  <si>
    <t>CMV450-4T</t>
  </si>
  <si>
    <t>CMV560-4T</t>
  </si>
  <si>
    <t>CMV630-4T</t>
  </si>
  <si>
    <t>CMV710-4T</t>
  </si>
  <si>
    <t>CMV800-4T</t>
  </si>
  <si>
    <t>CMV900-4T</t>
  </si>
  <si>
    <t>CMV1000-4T</t>
  </si>
  <si>
    <t>CMV1250-4T</t>
  </si>
  <si>
    <t>CMV1600-4T</t>
  </si>
  <si>
    <t>CMV2500-4T</t>
  </si>
  <si>
    <t>1000*2300*1660</t>
  </si>
  <si>
    <t>CMV315-3T</t>
  </si>
  <si>
    <t>CMV355-3T</t>
  </si>
  <si>
    <t>CMV400-3T</t>
  </si>
  <si>
    <t>CMV450-3T</t>
  </si>
  <si>
    <t>CMV500-3T</t>
  </si>
  <si>
    <t>CMV560-3T</t>
  </si>
  <si>
    <t>CMV630-3T</t>
  </si>
  <si>
    <t>CMV710-3T</t>
  </si>
  <si>
    <t>CMV800-3T</t>
  </si>
  <si>
    <t>CMV900-3T</t>
  </si>
  <si>
    <t>CMV1000-3T</t>
  </si>
  <si>
    <t>CMV1250-3T</t>
  </si>
  <si>
    <t>CMV1600-3T</t>
  </si>
  <si>
    <t>CMV2500-3T</t>
  </si>
  <si>
    <t>≥600</t>
  </si>
  <si>
    <t>Reserved</t>
  </si>
  <si>
    <t>CMV315-6T</t>
  </si>
  <si>
    <t>CMV355-6T</t>
  </si>
  <si>
    <t>CMV420-6T</t>
  </si>
  <si>
    <t>CMV450-6T</t>
  </si>
  <si>
    <t>CMV500-6T</t>
  </si>
  <si>
    <t>CMV560-6T</t>
  </si>
  <si>
    <t>CMV630-6T</t>
  </si>
  <si>
    <t>CMV710-6T</t>
  </si>
  <si>
    <t>CMV800-6T</t>
  </si>
  <si>
    <t>CMV900-6T</t>
  </si>
  <si>
    <t>CMV1000-6T</t>
  </si>
  <si>
    <t>CMV1250-6T</t>
  </si>
  <si>
    <t>CMV1600-6T</t>
  </si>
  <si>
    <t>CMV2500-6T</t>
  </si>
  <si>
    <t>CMV3300-6T</t>
  </si>
  <si>
    <t>CMV4150-6T</t>
  </si>
  <si>
    <t>CMV5000-6T</t>
  </si>
  <si>
    <t>CMV315-10T</t>
  </si>
  <si>
    <t>CMV355-10T</t>
  </si>
  <si>
    <t>CMV420-10T</t>
  </si>
  <si>
    <t>CMV450-10T</t>
  </si>
  <si>
    <t>CMV500-10T</t>
  </si>
  <si>
    <t>CMV560-10T</t>
  </si>
  <si>
    <t>CMV630-10T</t>
  </si>
  <si>
    <t>CMV710-10T</t>
  </si>
  <si>
    <t>CMV800-10T</t>
  </si>
  <si>
    <t>CMV900-10T</t>
  </si>
  <si>
    <t>CMV1000-10T</t>
  </si>
  <si>
    <t>CMV1250-10T</t>
  </si>
  <si>
    <t>CMV1800-10T</t>
  </si>
  <si>
    <t>CMV2250-10T</t>
  </si>
  <si>
    <t>CMV2500-10T</t>
  </si>
  <si>
    <t>CMV2800-10T</t>
  </si>
  <si>
    <t>CMV3500-10T</t>
  </si>
  <si>
    <t>CMV4000-10T</t>
  </si>
  <si>
    <t>CMV4500-10T</t>
  </si>
  <si>
    <t>CMV5500-10T</t>
  </si>
  <si>
    <t>CMV6000-10T</t>
  </si>
  <si>
    <t>CMV7000-10T</t>
  </si>
  <si>
    <t>CMV8500-10T</t>
  </si>
  <si>
    <t>Модель</t>
  </si>
  <si>
    <t>Технические данные                                                                                          Item No.
CMV High Voltage Solid Soft Starter                                                          Revision Number</t>
  </si>
  <si>
    <t>Мощность (кВт/л.с.)</t>
  </si>
  <si>
    <t>Номинальное напряжение (В)</t>
  </si>
  <si>
    <t>Номинальный ток (А)</t>
  </si>
  <si>
    <t>Тип нагрузки</t>
  </si>
  <si>
    <t>Трехфазный высоковольтный асинхронный и синхронный двигатель</t>
  </si>
  <si>
    <t>Последовательность фаз</t>
  </si>
  <si>
    <t>Параметра настройки позволяют работать с любой последовательностью фаз</t>
  </si>
  <si>
    <t>Байпасный контактор</t>
  </si>
  <si>
    <t>Начальная частота</t>
  </si>
  <si>
    <t>Контактор с возможностью прямого пуска</t>
  </si>
  <si>
    <t>1~ 3 раза в час</t>
  </si>
  <si>
    <t>Относительная влажность</t>
  </si>
  <si>
    <t>5% ~ 95%, без конденсации</t>
  </si>
  <si>
    <t>Температура окружающей среды</t>
  </si>
  <si>
    <t>Высота</t>
  </si>
  <si>
    <t>Меньше 1500 м (укажите, если выше)</t>
  </si>
  <si>
    <t>Основная техническая информация</t>
  </si>
  <si>
    <t>Функции защиты</t>
  </si>
  <si>
    <t>Защита от перегрузки</t>
  </si>
  <si>
    <t xml:space="preserve"> 10A, 15A, 20A, 25A, 30 A, ВЫКЛ.</t>
  </si>
  <si>
    <t>Защита под нагрузкой</t>
  </si>
  <si>
    <t>Степень защиты от перегрузки: 0 ~ 99%; Время действия защиты от перегрузки: 0 ~ 250 с</t>
  </si>
  <si>
    <t>Защита от обрыва фаз</t>
  </si>
  <si>
    <t>Защита от перенапряжения</t>
  </si>
  <si>
    <t>120% от номинального значения</t>
  </si>
  <si>
    <t>Защита от пониженного напряжения</t>
  </si>
  <si>
    <t>70% от номинального напряжения</t>
  </si>
  <si>
    <t>Чередование фаз</t>
  </si>
  <si>
    <t>Позволяет работать с любой последовательностью фаз (задаётся в настройках)</t>
  </si>
  <si>
    <t>Защита от заземления</t>
  </si>
  <si>
    <t>Защита доступна, когда ток заземления превышает установленный клапан</t>
  </si>
  <si>
    <t>Защита перекоса по току</t>
  </si>
  <si>
    <t>Время срабатывания</t>
  </si>
  <si>
    <t>Связь</t>
  </si>
  <si>
    <t>Протокол</t>
  </si>
  <si>
    <t>Номинальный выходной ток, А</t>
  </si>
  <si>
    <t>Высота над уровнем моря</t>
  </si>
  <si>
    <t>Функция</t>
  </si>
  <si>
    <t>Сетевое подключение</t>
  </si>
  <si>
    <t>Интерфейс связи</t>
  </si>
  <si>
    <t>Интерфейс управления</t>
  </si>
  <si>
    <t>LDC дисплей</t>
  </si>
  <si>
    <t>LCD дисплей/дисплей с сенсорным экраном</t>
  </si>
  <si>
    <t>Клавиатура</t>
  </si>
  <si>
    <t>Язык</t>
  </si>
  <si>
    <t>Английский/Китайский</t>
  </si>
  <si>
    <t>Напряжение источника питания</t>
  </si>
  <si>
    <t>Трехфазный ток</t>
  </si>
  <si>
    <t>Отображение тока 3-фазного основного контура</t>
  </si>
  <si>
    <t>Запись данных</t>
  </si>
  <si>
    <t>Журнал неисправностей</t>
  </si>
  <si>
    <t>Запись последних 15 неисправностей</t>
  </si>
  <si>
    <t>Информация о заказе</t>
  </si>
  <si>
    <t>Ш*В *Г (Ширина*Высота*Глубина), не более: мм</t>
  </si>
  <si>
    <t>Защита от перегрева в переходном режиме</t>
  </si>
  <si>
    <t>Частота пусков</t>
  </si>
  <si>
    <t>5% ~ 95%, без образования конденсации</t>
  </si>
  <si>
    <t>Защита от недогрузки</t>
  </si>
  <si>
    <t>Защита от перекоса по току</t>
  </si>
  <si>
    <t>Защищает от потери любой из фаз источника электропитания как в ходе запуска так и в ходе работы</t>
  </si>
  <si>
    <t>Величина недогрузки регулируется: 0 ~ 99%; Время срабарывания защиты от недогрузки регулируется: 0 ~ 250 с</t>
  </si>
  <si>
    <t>Когда напряжение источника электропитания больше чем 120% от номинального значения, срабатывает защита.</t>
  </si>
  <si>
    <t>Когда напряжение источника электропитания меньше чем 70% от номинального значения, срабатывает защита.</t>
  </si>
  <si>
    <t>Защита от утечки на землю</t>
  </si>
  <si>
    <t>Защита срабатывает, когда ток утечки на землю превышает установленное значение</t>
  </si>
  <si>
    <t>Может взаимодействовать с 31 CMV в сети</t>
  </si>
  <si>
    <t>Описание протоколов связи</t>
  </si>
  <si>
    <t>Мониторинг состояния работы и программирование можно осуществляется через интерфейс связи</t>
  </si>
  <si>
    <t>6ти кнопочная клавиатура</t>
  </si>
  <si>
    <t>Дисплей с отображением значений</t>
  </si>
  <si>
    <t>Отображает напряжение 3-фазного первичного источника питания</t>
  </si>
  <si>
    <t>История количества пусков</t>
  </si>
  <si>
    <t>Запись превышений максимального количества запусков для плавного пуска</t>
  </si>
  <si>
    <t>Габаритные размеры</t>
  </si>
  <si>
    <t>Максимальная мощность</t>
  </si>
  <si>
    <t>Номинальное напряжение двигателя, ток, мощность, частота вращения</t>
  </si>
  <si>
    <t>Тип нагрузки привода двигателя (например, вентилятор, водяной насос и т.д.)</t>
  </si>
  <si>
    <t>Подходящие и отходящие кабели</t>
  </si>
  <si>
    <t>Условия эксплуатации</t>
  </si>
  <si>
    <t>Прочие требования</t>
  </si>
  <si>
    <t>до 1500 м (укажите, если выше)</t>
  </si>
  <si>
    <t>Название компании:
Контактное лицо:</t>
  </si>
  <si>
    <t>Контактные данные:
Проект:</t>
  </si>
  <si>
    <t>Защита от перегрузки регулируется: 10A, 15A, 20A, 25A, 30 A, ВЫКЛ.</t>
  </si>
  <si>
    <t>CMV1600-10T</t>
  </si>
  <si>
    <t>2500/3400</t>
  </si>
  <si>
    <t>315/428</t>
  </si>
  <si>
    <t>355/483</t>
  </si>
  <si>
    <t>400/544</t>
  </si>
  <si>
    <t>450/612</t>
  </si>
  <si>
    <t>500/680</t>
  </si>
  <si>
    <t>560/762</t>
  </si>
  <si>
    <t>630/857</t>
  </si>
  <si>
    <t>710/966</t>
  </si>
  <si>
    <t>800/1088</t>
  </si>
  <si>
    <t>900/1224</t>
  </si>
  <si>
    <t>1000/1360</t>
  </si>
  <si>
    <t>1250/1700</t>
  </si>
  <si>
    <t>1600/2176</t>
  </si>
  <si>
    <t>420/571</t>
  </si>
  <si>
    <t>3300/4488</t>
  </si>
  <si>
    <t>4150/5644</t>
  </si>
  <si>
    <t>5000/6800</t>
  </si>
  <si>
    <t>1800/2448</t>
  </si>
  <si>
    <t>2250/3060</t>
  </si>
  <si>
    <t>2800/3808</t>
  </si>
  <si>
    <t>3500/4760</t>
  </si>
  <si>
    <t>4000/5440</t>
  </si>
  <si>
    <t>4500/6120</t>
  </si>
  <si>
    <t>5500/7480</t>
  </si>
  <si>
    <t>6000/8160</t>
  </si>
  <si>
    <t>7000/9520</t>
  </si>
  <si>
    <t>8500/11560</t>
  </si>
  <si>
    <t>Параметры настройки позволяют работать с любой последовательностью фаз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</si>
</sst>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_ "/>
    <numFmt numFmtId="166" formatCode="0.00000"/>
  </numFmts>
  <fonts count="14">
    <font>
      <sz val="11"/>
      <color theme="1"/>
      <name val="Calibri"/>
      <charset val="134"/>
      <scheme val="minor"/>
    </font>
    <font>
      <sz val="10"/>
      <color rgb="FF000000"/>
      <name val="Times New Roman"/>
      <family val="1"/>
    </font>
    <font>
      <b/>
      <sz val="9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rgb="FF231916"/>
      <name val="Arial"/>
      <family val="2"/>
    </font>
    <font>
      <b/>
      <sz val="8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6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31916"/>
      </left>
      <right style="thin">
        <color rgb="FF231916"/>
      </right>
      <top style="thin">
        <color rgb="FF231916"/>
      </top>
      <bottom style="thin">
        <color rgb="FF231916"/>
      </bottom>
      <diagonal/>
    </border>
    <border>
      <left style="thin">
        <color rgb="FF231916"/>
      </left>
      <right/>
      <top style="thin">
        <color rgb="FF231916"/>
      </top>
      <bottom style="thin">
        <color rgb="FF23191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1" fontId="5" fillId="2" borderId="2" xfId="0" applyNumberFormat="1" applyFont="1" applyFill="1" applyBorder="1" applyAlignment="1">
      <alignment horizontal="center" vertical="center" shrinkToFit="1"/>
    </xf>
    <xf numFmtId="1" fontId="5" fillId="2" borderId="3" xfId="0" applyNumberFormat="1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" fontId="8" fillId="0" borderId="1" xfId="0" applyNumberFormat="1" applyFont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0" fillId="5" borderId="0" xfId="0" applyFill="1">
      <alignment vertical="center"/>
    </xf>
    <xf numFmtId="1" fontId="8" fillId="6" borderId="1" xfId="0" applyNumberFormat="1" applyFont="1" applyFill="1" applyBorder="1" applyAlignment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14" fontId="10" fillId="0" borderId="5" xfId="0" applyNumberFormat="1" applyFont="1" applyBorder="1" applyAlignment="1">
      <alignment horizontal="center" vertical="center" wrapText="1"/>
    </xf>
    <xf numFmtId="14" fontId="10" fillId="0" borderId="1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shrinkToFit="1"/>
    </xf>
    <xf numFmtId="1" fontId="8" fillId="0" borderId="7" xfId="0" applyNumberFormat="1" applyFont="1" applyBorder="1" applyAlignment="1">
      <alignment horizontal="center" vertical="center" shrinkToFit="1"/>
    </xf>
    <xf numFmtId="1" fontId="8" fillId="0" borderId="12" xfId="0" applyNumberFormat="1" applyFont="1" applyBorder="1" applyAlignment="1">
      <alignment horizontal="center" vertical="center" shrinkToFit="1"/>
    </xf>
    <xf numFmtId="1" fontId="8" fillId="0" borderId="8" xfId="0" applyNumberFormat="1" applyFont="1" applyBorder="1" applyAlignment="1">
      <alignment horizontal="center" vertical="center" shrinkToFit="1"/>
    </xf>
    <xf numFmtId="1" fontId="8" fillId="0" borderId="0" xfId="0" applyNumberFormat="1" applyFont="1" applyAlignment="1">
      <alignment horizontal="center" vertical="center" shrinkToFit="1"/>
    </xf>
    <xf numFmtId="1" fontId="8" fillId="0" borderId="13" xfId="0" applyNumberFormat="1" applyFont="1" applyBorder="1" applyAlignment="1">
      <alignment horizontal="center" vertical="center" shrinkToFit="1"/>
    </xf>
    <xf numFmtId="1" fontId="8" fillId="0" borderId="9" xfId="0" applyNumberFormat="1" applyFont="1" applyBorder="1" applyAlignment="1">
      <alignment horizontal="center" vertical="center" shrinkToFit="1"/>
    </xf>
    <xf numFmtId="1" fontId="8" fillId="0" borderId="10" xfId="0" applyNumberFormat="1" applyFont="1" applyBorder="1" applyAlignment="1">
      <alignment horizontal="center" vertical="center" shrinkToFit="1"/>
    </xf>
    <xf numFmtId="1" fontId="8" fillId="0" borderId="14" xfId="0" applyNumberFormat="1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center" shrinkToFit="1"/>
    </xf>
    <xf numFmtId="165" fontId="8" fillId="0" borderId="4" xfId="0" applyNumberFormat="1" applyFont="1" applyBorder="1" applyAlignment="1">
      <alignment horizontal="left" vertical="center" shrinkToFit="1"/>
    </xf>
    <xf numFmtId="165" fontId="8" fillId="0" borderId="5" xfId="0" applyNumberFormat="1" applyFont="1" applyBorder="1" applyAlignment="1">
      <alignment horizontal="left" vertical="center" shrinkToFit="1"/>
    </xf>
    <xf numFmtId="165" fontId="8" fillId="0" borderId="11" xfId="0" applyNumberFormat="1" applyFont="1" applyBorder="1" applyAlignment="1">
      <alignment horizontal="left" vertical="center" shrinkToFit="1"/>
    </xf>
    <xf numFmtId="165" fontId="8" fillId="0" borderId="4" xfId="0" applyNumberFormat="1" applyFont="1" applyBorder="1" applyAlignment="1">
      <alignment horizontal="center" vertical="center" shrinkToFit="1"/>
    </xf>
    <xf numFmtId="165" fontId="8" fillId="0" borderId="5" xfId="0" applyNumberFormat="1" applyFont="1" applyBorder="1" applyAlignment="1">
      <alignment horizontal="center" vertical="center" shrinkToFit="1"/>
    </xf>
    <xf numFmtId="165" fontId="8" fillId="0" borderId="11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166" fontId="8" fillId="0" borderId="1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1" fontId="8" fillId="4" borderId="4" xfId="0" applyNumberFormat="1" applyFont="1" applyFill="1" applyBorder="1" applyAlignment="1">
      <alignment horizontal="left" vertical="center" shrinkToFit="1"/>
    </xf>
    <xf numFmtId="1" fontId="8" fillId="4" borderId="5" xfId="0" applyNumberFormat="1" applyFont="1" applyFill="1" applyBorder="1" applyAlignment="1">
      <alignment horizontal="left" vertical="center" shrinkToFit="1"/>
    </xf>
    <xf numFmtId="1" fontId="8" fillId="4" borderId="11" xfId="0" applyNumberFormat="1" applyFont="1" applyFill="1" applyBorder="1" applyAlignment="1">
      <alignment horizontal="left" vertical="center" shrinkToFit="1"/>
    </xf>
    <xf numFmtId="1" fontId="8" fillId="0" borderId="4" xfId="0" applyNumberFormat="1" applyFont="1" applyBorder="1" applyAlignment="1">
      <alignment horizontal="left" vertical="center" shrinkToFit="1"/>
    </xf>
    <xf numFmtId="1" fontId="8" fillId="0" borderId="5" xfId="0" applyNumberFormat="1" applyFont="1" applyBorder="1" applyAlignment="1">
      <alignment horizontal="left" vertical="center" shrinkToFit="1"/>
    </xf>
    <xf numFmtId="1" fontId="8" fillId="0" borderId="11" xfId="0" applyNumberFormat="1" applyFont="1" applyBorder="1" applyAlignment="1">
      <alignment horizontal="left" vertical="center" shrinkToFit="1"/>
    </xf>
    <xf numFmtId="49" fontId="8" fillId="0" borderId="1" xfId="0" applyNumberFormat="1" applyFont="1" applyBorder="1" applyAlignment="1">
      <alignment horizontal="left" vertical="center" shrinkToFit="1"/>
    </xf>
    <xf numFmtId="166" fontId="8" fillId="0" borderId="4" xfId="0" applyNumberFormat="1" applyFont="1" applyBorder="1" applyAlignment="1">
      <alignment horizontal="left" vertical="center" shrinkToFit="1"/>
    </xf>
    <xf numFmtId="166" fontId="8" fillId="0" borderId="5" xfId="0" applyNumberFormat="1" applyFont="1" applyBorder="1" applyAlignment="1">
      <alignment horizontal="left" vertical="center" shrinkToFit="1"/>
    </xf>
    <xf numFmtId="166" fontId="8" fillId="0" borderId="11" xfId="0" applyNumberFormat="1" applyFont="1" applyBorder="1" applyAlignment="1">
      <alignment horizontal="left" vertical="center" shrinkToFit="1"/>
    </xf>
    <xf numFmtId="1" fontId="8" fillId="4" borderId="1" xfId="0" applyNumberFormat="1" applyFont="1" applyFill="1" applyBorder="1" applyAlignment="1">
      <alignment horizontal="left" vertical="center" shrinkToFit="1"/>
    </xf>
    <xf numFmtId="1" fontId="8" fillId="0" borderId="1" xfId="0" applyNumberFormat="1" applyFont="1" applyBorder="1" applyAlignment="1">
      <alignment horizontal="left" vertical="center" shrinkToFi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left" vertical="center" wrapText="1"/>
    </xf>
    <xf numFmtId="1" fontId="8" fillId="6" borderId="1" xfId="0" applyNumberFormat="1" applyFont="1" applyFill="1" applyBorder="1" applyAlignment="1">
      <alignment horizontal="left" vertical="center" shrinkToFi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2" fillId="7" borderId="15" xfId="0" applyFont="1" applyFill="1" applyBorder="1" applyAlignment="1" applyProtection="1">
      <alignment horizontal="center" vertical="center" wrapText="1"/>
      <protection locked="0"/>
    </xf>
    <xf numFmtId="0" fontId="12" fillId="7" borderId="17" xfId="0" applyFont="1" applyFill="1" applyBorder="1" applyAlignment="1" applyProtection="1">
      <alignment horizontal="center" vertical="center" wrapText="1"/>
      <protection locked="0"/>
    </xf>
    <xf numFmtId="0" fontId="12" fillId="7" borderId="16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left" vertical="center" wrapText="1"/>
      <protection locked="0"/>
    </xf>
    <xf numFmtId="0" fontId="11" fillId="6" borderId="1" xfId="0" applyFont="1" applyFill="1" applyBorder="1" applyAlignment="1" applyProtection="1">
      <alignment horizontal="left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1" fontId="8" fillId="6" borderId="4" xfId="0" applyNumberFormat="1" applyFont="1" applyFill="1" applyBorder="1" applyAlignment="1">
      <alignment horizontal="left" vertical="center" shrinkToFit="1"/>
    </xf>
    <xf numFmtId="1" fontId="8" fillId="6" borderId="5" xfId="0" applyNumberFormat="1" applyFont="1" applyFill="1" applyBorder="1" applyAlignment="1">
      <alignment horizontal="left" vertical="center" shrinkToFit="1"/>
    </xf>
    <xf numFmtId="1" fontId="8" fillId="6" borderId="11" xfId="0" applyNumberFormat="1" applyFont="1" applyFill="1" applyBorder="1" applyAlignment="1">
      <alignment horizontal="left" vertical="center" shrinkToFit="1"/>
    </xf>
    <xf numFmtId="0" fontId="2" fillId="6" borderId="4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 shrinkToFit="1"/>
    </xf>
    <xf numFmtId="166" fontId="8" fillId="6" borderId="4" xfId="0" applyNumberFormat="1" applyFont="1" applyFill="1" applyBorder="1" applyAlignment="1">
      <alignment horizontal="left" vertical="center" shrinkToFit="1"/>
    </xf>
    <xf numFmtId="166" fontId="8" fillId="6" borderId="5" xfId="0" applyNumberFormat="1" applyFont="1" applyFill="1" applyBorder="1" applyAlignment="1">
      <alignment horizontal="left" vertical="center" shrinkToFit="1"/>
    </xf>
    <xf numFmtId="166" fontId="8" fillId="6" borderId="11" xfId="0" applyNumberFormat="1" applyFont="1" applyFill="1" applyBorder="1" applyAlignment="1">
      <alignment horizontal="left" vertical="center" shrinkToFit="1"/>
    </xf>
    <xf numFmtId="0" fontId="2" fillId="6" borderId="5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center" wrapText="1"/>
    </xf>
    <xf numFmtId="165" fontId="8" fillId="6" borderId="1" xfId="0" applyNumberFormat="1" applyFont="1" applyFill="1" applyBorder="1" applyAlignment="1">
      <alignment horizontal="left" vertical="center" shrinkToFit="1"/>
    </xf>
    <xf numFmtId="166" fontId="8" fillId="6" borderId="1" xfId="0" applyNumberFormat="1" applyFont="1" applyFill="1" applyBorder="1" applyAlignment="1">
      <alignment horizontal="left" vertical="center" shrinkToFit="1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5" xfId="0" applyFont="1" applyFill="1" applyBorder="1" applyAlignment="1" applyProtection="1">
      <alignment horizontal="left" vertical="center" wrapText="1"/>
      <protection locked="0"/>
    </xf>
    <xf numFmtId="0" fontId="2" fillId="6" borderId="11" xfId="0" applyFont="1" applyFill="1" applyBorder="1" applyAlignment="1" applyProtection="1">
      <alignment horizontal="left" vertical="center" wrapText="1"/>
      <protection locked="0"/>
    </xf>
    <xf numFmtId="165" fontId="8" fillId="6" borderId="5" xfId="0" applyNumberFormat="1" applyFont="1" applyFill="1" applyBorder="1" applyAlignment="1">
      <alignment horizontal="left" vertical="center" shrinkToFit="1"/>
    </xf>
    <xf numFmtId="165" fontId="8" fillId="6" borderId="11" xfId="0" applyNumberFormat="1" applyFont="1" applyFill="1" applyBorder="1" applyAlignment="1">
      <alignment horizontal="left" vertical="center" shrinkToFit="1"/>
    </xf>
    <xf numFmtId="164" fontId="8" fillId="6" borderId="1" xfId="0" applyNumberFormat="1" applyFont="1" applyFill="1" applyBorder="1" applyAlignment="1">
      <alignment horizontal="left" vertical="center" shrinkToFit="1"/>
    </xf>
    <xf numFmtId="165" fontId="8" fillId="6" borderId="4" xfId="0" applyNumberFormat="1" applyFont="1" applyFill="1" applyBorder="1" applyAlignment="1">
      <alignment horizontal="left" vertical="center" shrinkToFit="1"/>
    </xf>
    <xf numFmtId="165" fontId="8" fillId="6" borderId="4" xfId="0" applyNumberFormat="1" applyFont="1" applyFill="1" applyBorder="1" applyAlignment="1">
      <alignment horizontal="center" vertical="center" shrinkToFit="1"/>
    </xf>
    <xf numFmtId="165" fontId="8" fillId="6" borderId="5" xfId="0" applyNumberFormat="1" applyFont="1" applyFill="1" applyBorder="1" applyAlignment="1">
      <alignment horizontal="center" vertical="center" shrinkToFit="1"/>
    </xf>
    <xf numFmtId="165" fontId="8" fillId="6" borderId="11" xfId="0" applyNumberFormat="1" applyFont="1" applyFill="1" applyBorder="1" applyAlignment="1">
      <alignment horizontal="center" vertical="center" shrinkToFi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 applyProtection="1">
      <alignment horizontal="left" vertical="center" wrapText="1"/>
      <protection locked="0"/>
    </xf>
    <xf numFmtId="0" fontId="9" fillId="6" borderId="5" xfId="0" applyFont="1" applyFill="1" applyBorder="1" applyAlignment="1" applyProtection="1">
      <alignment horizontal="left" vertical="center" wrapText="1"/>
      <protection locked="0"/>
    </xf>
    <xf numFmtId="0" fontId="9" fillId="6" borderId="11" xfId="0" applyFont="1" applyFill="1" applyBorder="1" applyAlignment="1" applyProtection="1">
      <alignment horizontal="left" vertical="center" wrapText="1"/>
      <protection locked="0"/>
    </xf>
    <xf numFmtId="1" fontId="8" fillId="6" borderId="6" xfId="0" applyNumberFormat="1" applyFont="1" applyFill="1" applyBorder="1" applyAlignment="1">
      <alignment horizontal="center" vertical="center" shrinkToFit="1"/>
    </xf>
    <xf numFmtId="1" fontId="8" fillId="6" borderId="7" xfId="0" applyNumberFormat="1" applyFont="1" applyFill="1" applyBorder="1" applyAlignment="1">
      <alignment horizontal="center" vertical="center" shrinkToFit="1"/>
    </xf>
    <xf numFmtId="1" fontId="8" fillId="6" borderId="12" xfId="0" applyNumberFormat="1" applyFont="1" applyFill="1" applyBorder="1" applyAlignment="1">
      <alignment horizontal="center" vertical="center" shrinkToFit="1"/>
    </xf>
    <xf numFmtId="1" fontId="8" fillId="6" borderId="8" xfId="0" applyNumberFormat="1" applyFont="1" applyFill="1" applyBorder="1" applyAlignment="1">
      <alignment horizontal="center" vertical="center" shrinkToFit="1"/>
    </xf>
    <xf numFmtId="1" fontId="8" fillId="6" borderId="0" xfId="0" applyNumberFormat="1" applyFont="1" applyFill="1" applyAlignment="1">
      <alignment horizontal="center" vertical="center" shrinkToFit="1"/>
    </xf>
    <xf numFmtId="1" fontId="8" fillId="6" borderId="13" xfId="0" applyNumberFormat="1" applyFont="1" applyFill="1" applyBorder="1" applyAlignment="1">
      <alignment horizontal="center" vertical="center" shrinkToFit="1"/>
    </xf>
    <xf numFmtId="1" fontId="8" fillId="6" borderId="9" xfId="0" applyNumberFormat="1" applyFont="1" applyFill="1" applyBorder="1" applyAlignment="1">
      <alignment horizontal="center" vertical="center" shrinkToFit="1"/>
    </xf>
    <xf numFmtId="1" fontId="8" fillId="6" borderId="10" xfId="0" applyNumberFormat="1" applyFont="1" applyFill="1" applyBorder="1" applyAlignment="1">
      <alignment horizontal="center" vertical="center" shrinkToFit="1"/>
    </xf>
    <xf numFmtId="1" fontId="8" fillId="6" borderId="14" xfId="0" applyNumberFormat="1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2</xdr:col>
      <xdr:colOff>264795</xdr:colOff>
      <xdr:row>1</xdr:row>
      <xdr:rowOff>89535</xdr:rowOff>
    </xdr:to>
    <xdr:pic>
      <xdr:nvPicPr>
        <xdr:cNvPr id="2" name="图片 1" descr="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" y="635"/>
          <a:ext cx="557237" cy="543169"/>
        </a:xfrm>
        <a:prstGeom prst="rect">
          <a:avLst/>
        </a:prstGeom>
      </xdr:spPr>
    </xdr:pic>
    <xdr:clientData/>
  </xdr:twoCellAnchor>
  <xdr:oneCellAnchor>
    <xdr:from>
      <xdr:col>11</xdr:col>
      <xdr:colOff>8255</xdr:colOff>
      <xdr:row>48</xdr:row>
      <xdr:rowOff>40005</xdr:rowOff>
    </xdr:from>
    <xdr:ext cx="1276985" cy="281305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06575" y="8190230"/>
          <a:ext cx="1276985" cy="281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100">
              <a:latin typeface="Arial" panose="020B0704020202020204" pitchFamily="7" charset="0"/>
              <a:cs typeface="Arial" panose="020B0704020202020204" pitchFamily="7" charset="0"/>
            </a:rPr>
            <a:t>Reference picture</a:t>
          </a:r>
          <a:endParaRPr lang="zh-CN" altLang="en-US" sz="1100">
            <a:latin typeface="Arial" panose="020B0704020202020204" pitchFamily="7" charset="0"/>
            <a:cs typeface="Arial" panose="020B0704020202020204" pitchFamily="7" charset="0"/>
          </a:endParaRPr>
        </a:p>
      </xdr:txBody>
    </xdr:sp>
    <xdr:clientData/>
  </xdr:oneCellAnchor>
  <xdr:twoCellAnchor>
    <xdr:from>
      <xdr:col>1</xdr:col>
      <xdr:colOff>39370</xdr:colOff>
      <xdr:row>43</xdr:row>
      <xdr:rowOff>36195</xdr:rowOff>
    </xdr:from>
    <xdr:to>
      <xdr:col>10</xdr:col>
      <xdr:colOff>7620</xdr:colOff>
      <xdr:row>50</xdr:row>
      <xdr:rowOff>131445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9715" y="7424420"/>
          <a:ext cx="1472565" cy="1162050"/>
        </a:xfrm>
        <a:prstGeom prst="rect">
          <a:avLst/>
        </a:prstGeom>
      </xdr:spPr>
    </xdr:pic>
    <xdr:clientData/>
  </xdr:twoCellAnchor>
  <xdr:oneCellAnchor>
    <xdr:from>
      <xdr:col>7</xdr:col>
      <xdr:colOff>154305</xdr:colOff>
      <xdr:row>0</xdr:row>
      <xdr:rowOff>15240</xdr:rowOff>
    </xdr:from>
    <xdr:ext cx="3561715" cy="423545"/>
    <xdr:sp macro="" textlink="">
      <xdr:nvSpPr>
        <xdr:cNvPr id="5" name="文本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365250" y="15240"/>
          <a:ext cx="3561715" cy="4235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000" b="1">
              <a:latin typeface="Times New Roman" panose="02020803070505020304" charset="0"/>
              <a:cs typeface="Times New Roman" panose="02020803070505020304" charset="0"/>
            </a:rPr>
            <a:t>SHANGHAI PUMPING TECH INTERNATIONAL CO.,LTD</a:t>
          </a:r>
        </a:p>
        <a:p>
          <a:pPr algn="l"/>
          <a:r>
            <a:rPr lang="en-US" altLang="zh-CN" sz="1000" b="1">
              <a:latin typeface="Times New Roman" panose="02020803070505020304" charset="0"/>
              <a:cs typeface="Times New Roman" panose="02020803070505020304" charset="0"/>
            </a:rPr>
            <a:t>              https://en.aikoncontrol.com/</a:t>
          </a:r>
        </a:p>
      </xdr:txBody>
    </xdr:sp>
    <xdr:clientData/>
  </xdr:oneCellAnchor>
  <xdr:twoCellAnchor editAs="oneCell">
    <xdr:from>
      <xdr:col>21</xdr:col>
      <xdr:colOff>235585</xdr:colOff>
      <xdr:row>43</xdr:row>
      <xdr:rowOff>34290</xdr:rowOff>
    </xdr:from>
    <xdr:to>
      <xdr:col>28</xdr:col>
      <xdr:colOff>113665</xdr:colOff>
      <xdr:row>50</xdr:row>
      <xdr:rowOff>93345</xdr:rowOff>
    </xdr:to>
    <xdr:pic>
      <xdr:nvPicPr>
        <xdr:cNvPr id="6" name="图片 5" descr="f72cbcd570b1c9f0a1354fcb37d841c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50590" y="7422515"/>
          <a:ext cx="1008380" cy="1125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134815</xdr:colOff>
      <xdr:row>0</xdr:row>
      <xdr:rowOff>0</xdr:rowOff>
    </xdr:from>
    <xdr:to>
      <xdr:col>3</xdr:col>
      <xdr:colOff>123092</xdr:colOff>
      <xdr:row>1</xdr:row>
      <xdr:rowOff>85388</xdr:rowOff>
    </xdr:to>
    <xdr:pic>
      <xdr:nvPicPr>
        <xdr:cNvPr id="2" name="图片 1" descr="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4815" y="0"/>
          <a:ext cx="679939" cy="542588"/>
        </a:xfrm>
        <a:prstGeom prst="rect">
          <a:avLst/>
        </a:prstGeom>
      </xdr:spPr>
    </xdr:pic>
    <xdr:clientData/>
  </xdr:twoCellAnchor>
  <xdr:oneCellAnchor>
    <xdr:from>
      <xdr:col>11</xdr:col>
      <xdr:colOff>8255</xdr:colOff>
      <xdr:row>47</xdr:row>
      <xdr:rowOff>40005</xdr:rowOff>
    </xdr:from>
    <xdr:ext cx="184731" cy="254557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599055" y="8183880"/>
          <a:ext cx="184731" cy="254557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>
            <a:latin typeface="Arial" panose="020B0704020202020204" pitchFamily="7" charset="0"/>
            <a:cs typeface="Arial" panose="020B0704020202020204" pitchFamily="7" charset="0"/>
          </a:endParaRPr>
        </a:p>
      </xdr:txBody>
    </xdr:sp>
    <xdr:clientData/>
  </xdr:oneCellAnchor>
  <xdr:oneCellAnchor>
    <xdr:from>
      <xdr:col>7</xdr:col>
      <xdr:colOff>154305</xdr:colOff>
      <xdr:row>0</xdr:row>
      <xdr:rowOff>15240</xdr:rowOff>
    </xdr:from>
    <xdr:ext cx="5191293" cy="387286"/>
    <xdr:sp macro="" textlink="">
      <xdr:nvSpPr>
        <xdr:cNvPr id="5" name="文本框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983105" y="15240"/>
          <a:ext cx="5191293" cy="387286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ru-RU" altLang="zh-CN" sz="1000" b="1">
              <a:latin typeface="Times New Roman" panose="02020803070505020304" charset="0"/>
              <a:cs typeface="Times New Roman" panose="02020803070505020304" charset="0"/>
            </a:rPr>
            <a:t>Техническое описание высоковольтного</a:t>
          </a:r>
          <a:r>
            <a:rPr lang="ru-RU" altLang="zh-CN" sz="1000" b="1" baseline="0">
              <a:latin typeface="Times New Roman" panose="02020803070505020304" charset="0"/>
              <a:cs typeface="Times New Roman" panose="02020803070505020304" charset="0"/>
            </a:rPr>
            <a:t> устройства плавного пуска </a:t>
          </a:r>
          <a:r>
            <a:rPr lang="en" altLang="zh-CN" sz="1000" b="1" baseline="0">
              <a:latin typeface="Times New Roman" panose="02020803070505020304" charset="0"/>
              <a:cs typeface="Times New Roman" panose="02020803070505020304" charset="0"/>
            </a:rPr>
            <a:t>AIKON CMV</a:t>
          </a:r>
          <a:r>
            <a:rPr lang="en-US" altLang="zh-CN" sz="1000" b="1">
              <a:latin typeface="Times New Roman" panose="02020803070505020304" charset="0"/>
              <a:cs typeface="Times New Roman" panose="02020803070505020304" charset="0"/>
            </a:rPr>
            <a:t>       </a:t>
          </a:r>
          <a:endParaRPr lang="ru-RU" altLang="zh-CN" sz="1000" b="1">
            <a:latin typeface="Times New Roman" panose="02020803070505020304" charset="0"/>
            <a:cs typeface="Times New Roman" panose="02020803070505020304" charset="0"/>
          </a:endParaRPr>
        </a:p>
        <a:p>
          <a:pPr algn="ctr"/>
          <a:r>
            <a:rPr lang="en-US" altLang="zh-CN" sz="1000" b="1">
              <a:latin typeface="Times New Roman" panose="02020803070505020304" charset="0"/>
              <a:cs typeface="Times New Roman" panose="02020803070505020304" charset="0"/>
            </a:rPr>
            <a:t>    http://aikonrussia.ru</a:t>
          </a:r>
        </a:p>
      </xdr:txBody>
    </xdr:sp>
    <xdr:clientData/>
  </xdr:oneCellAnchor>
  <xdr:twoCellAnchor editAs="oneCell">
    <xdr:from>
      <xdr:col>23</xdr:col>
      <xdr:colOff>109904</xdr:colOff>
      <xdr:row>42</xdr:row>
      <xdr:rowOff>109904</xdr:rowOff>
    </xdr:from>
    <xdr:to>
      <xdr:col>31</xdr:col>
      <xdr:colOff>17292</xdr:colOff>
      <xdr:row>49</xdr:row>
      <xdr:rowOff>168959</xdr:rowOff>
    </xdr:to>
    <xdr:pic>
      <xdr:nvPicPr>
        <xdr:cNvPr id="7" name="图片 5" descr="f72cbcd570b1c9f0a1354fcb37d841c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82308" y="7898423"/>
          <a:ext cx="1021080" cy="1136113"/>
        </a:xfrm>
        <a:prstGeom prst="rect">
          <a:avLst/>
        </a:prstGeom>
      </xdr:spPr>
    </xdr:pic>
    <xdr:clientData/>
  </xdr:twoCellAnchor>
  <xdr:twoCellAnchor>
    <xdr:from>
      <xdr:col>6</xdr:col>
      <xdr:colOff>256443</xdr:colOff>
      <xdr:row>42</xdr:row>
      <xdr:rowOff>80596</xdr:rowOff>
    </xdr:from>
    <xdr:to>
      <xdr:col>12</xdr:col>
      <xdr:colOff>180731</xdr:colOff>
      <xdr:row>49</xdr:row>
      <xdr:rowOff>175845</xdr:rowOff>
    </xdr:to>
    <xdr:pic>
      <xdr:nvPicPr>
        <xdr:cNvPr id="8" name="图片 3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70135" y="7869115"/>
          <a:ext cx="1477596" cy="1172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EE52"/>
  <sheetViews>
    <sheetView topLeftCell="A19" zoomScale="130" zoomScaleNormal="130" workbookViewId="0">
      <selection activeCell="T36" sqref="T36:AM36"/>
    </sheetView>
  </sheetViews>
  <sheetFormatPr defaultColWidth="9" defaultRowHeight="14.4"/>
  <cols>
    <col min="1" max="1" width="3.33203125" style="2" customWidth="1"/>
    <col min="2" max="2" width="1.109375" style="2" customWidth="1"/>
    <col min="3" max="3" width="5.6640625" style="2" customWidth="1"/>
    <col min="4" max="4" width="2.109375" style="2" customWidth="1"/>
    <col min="5" max="5" width="1.109375" style="2" customWidth="1"/>
    <col min="6" max="6" width="3.33203125" style="2" customWidth="1"/>
    <col min="7" max="7" width="10" style="2" customWidth="1"/>
    <col min="8" max="8" width="6.6640625" style="2" customWidth="1"/>
    <col min="9" max="10" width="2.109375" style="2" customWidth="1"/>
    <col min="11" max="12" width="1.109375" style="2" customWidth="1"/>
    <col min="13" max="13" width="3.33203125" style="2" customWidth="1"/>
    <col min="14" max="14" width="2.109375" style="2" customWidth="1"/>
    <col min="15" max="15" width="3.33203125" style="2" customWidth="1"/>
    <col min="16" max="16" width="2.109375" style="2" customWidth="1"/>
    <col min="17" max="18" width="1.109375" style="2" customWidth="1"/>
    <col min="19" max="19" width="2.109375" style="2" customWidth="1"/>
    <col min="20" max="20" width="4" style="2" customWidth="1"/>
    <col min="21" max="21" width="0.6640625" style="2" customWidth="1"/>
    <col min="22" max="23" width="4.6640625" style="2" customWidth="1"/>
    <col min="24" max="24" width="2.109375" style="2" customWidth="1"/>
    <col min="25" max="27" width="1.109375" style="2" customWidth="1"/>
    <col min="28" max="28" width="2.109375" style="2" customWidth="1"/>
    <col min="29" max="29" width="5.6640625" style="2" customWidth="1"/>
    <col min="30" max="30" width="1.109375" style="2" customWidth="1"/>
    <col min="31" max="31" width="2.109375" style="2" customWidth="1"/>
    <col min="32" max="33" width="1.109375" style="2" customWidth="1"/>
    <col min="34" max="34" width="4.33203125" style="2" customWidth="1"/>
    <col min="35" max="35" width="3" style="2" customWidth="1"/>
    <col min="36" max="36" width="0.6640625" style="2" customWidth="1"/>
    <col min="37" max="37" width="1.109375" style="2" hidden="1" customWidth="1"/>
    <col min="38" max="38" width="2.6640625" style="2" hidden="1" customWidth="1"/>
    <col min="39" max="39" width="8.6640625" style="2" customWidth="1"/>
    <col min="40" max="16359" width="9" style="2"/>
  </cols>
  <sheetData>
    <row r="1" spans="1:39" ht="36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</row>
    <row r="2" spans="1:39" ht="25.95" customHeight="1">
      <c r="A2" s="84" t="s">
        <v>222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6"/>
    </row>
    <row r="3" spans="1:39" ht="40.200000000000003" customHeight="1">
      <c r="A3" s="87" t="s">
        <v>3</v>
      </c>
      <c r="B3" s="88"/>
      <c r="C3" s="88"/>
      <c r="D3" s="88"/>
      <c r="E3" s="88"/>
      <c r="F3" s="88"/>
      <c r="G3" s="88"/>
      <c r="H3" s="88"/>
      <c r="I3" s="88"/>
      <c r="J3" s="89" t="s">
        <v>4</v>
      </c>
      <c r="K3" s="90"/>
      <c r="L3" s="90"/>
      <c r="M3" s="90"/>
      <c r="N3" s="90"/>
      <c r="O3" s="90"/>
      <c r="P3" s="91"/>
      <c r="Q3" s="92"/>
      <c r="R3" s="93"/>
      <c r="S3" s="93"/>
      <c r="T3" s="93"/>
      <c r="U3" s="93"/>
      <c r="V3" s="93"/>
      <c r="W3" s="93"/>
      <c r="X3" s="94"/>
      <c r="Y3" s="89" t="s">
        <v>5</v>
      </c>
      <c r="Z3" s="90"/>
      <c r="AA3" s="90"/>
      <c r="AB3" s="90"/>
      <c r="AC3" s="90"/>
      <c r="AD3" s="90"/>
      <c r="AE3" s="90"/>
      <c r="AF3" s="90"/>
      <c r="AG3" s="91"/>
      <c r="AH3" s="92"/>
      <c r="AI3" s="93"/>
      <c r="AJ3" s="93"/>
      <c r="AK3" s="93"/>
      <c r="AL3" s="93"/>
      <c r="AM3" s="94"/>
    </row>
    <row r="4" spans="1:39" ht="12" customHeight="1">
      <c r="A4" s="51" t="s">
        <v>239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</row>
    <row r="5" spans="1:39" ht="12" customHeight="1">
      <c r="A5" s="17">
        <v>1</v>
      </c>
      <c r="B5" s="49" t="s">
        <v>221</v>
      </c>
      <c r="C5" s="49"/>
      <c r="D5" s="49"/>
      <c r="E5" s="49"/>
      <c r="F5" s="49"/>
      <c r="G5" s="49"/>
      <c r="H5" s="82" t="s">
        <v>6</v>
      </c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49" t="s">
        <v>223</v>
      </c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 t="str">
        <f>VLOOKUP($H$5,'HV-SS DS'!$A$1:$E$70,MATCH(V5,'HV-SS DS'!$A$1:$E$1,0),0)</f>
        <v>500/680</v>
      </c>
      <c r="AH5" s="49"/>
      <c r="AI5" s="49"/>
      <c r="AJ5" s="49"/>
      <c r="AK5" s="49"/>
      <c r="AL5" s="49"/>
      <c r="AM5" s="49"/>
    </row>
    <row r="6" spans="1:39" ht="12" customHeight="1">
      <c r="A6" s="17">
        <v>2</v>
      </c>
      <c r="B6" s="49" t="s">
        <v>224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81">
        <f>VLOOKUP($H$5,'HV-SS DS'!$A$1:$E$70,MATCH(B6,'HV-SS DS'!$A$1:$E$1,0),0)</f>
        <v>4160</v>
      </c>
      <c r="N6" s="81"/>
      <c r="O6" s="81"/>
      <c r="P6" s="81"/>
      <c r="Q6" s="81"/>
      <c r="R6" s="81"/>
      <c r="S6" s="81"/>
      <c r="T6" s="81"/>
      <c r="U6" s="81"/>
      <c r="V6" s="49" t="s">
        <v>225</v>
      </c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>
        <f>VLOOKUP($H$5,'HV-SS DS'!$A$1:$E$70,MATCH(V6,'HV-SS DS'!$A$1:$E$1,0),0)</f>
        <v>90</v>
      </c>
      <c r="AH6" s="49"/>
      <c r="AI6" s="49"/>
      <c r="AJ6" s="49"/>
      <c r="AK6" s="49"/>
      <c r="AL6" s="49"/>
      <c r="AM6" s="49"/>
    </row>
    <row r="7" spans="1:39" ht="12" customHeight="1">
      <c r="A7" s="17">
        <v>3</v>
      </c>
      <c r="B7" s="49" t="s">
        <v>226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73" t="s">
        <v>227</v>
      </c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5"/>
    </row>
    <row r="8" spans="1:39" ht="12" customHeight="1">
      <c r="A8" s="17">
        <v>4</v>
      </c>
      <c r="B8" s="49" t="s">
        <v>228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73" t="s">
        <v>229</v>
      </c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5"/>
    </row>
    <row r="9" spans="1:39" ht="12" customHeight="1">
      <c r="A9" s="17">
        <v>5</v>
      </c>
      <c r="B9" s="49" t="s">
        <v>230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73" t="s">
        <v>232</v>
      </c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5"/>
    </row>
    <row r="10" spans="1:39" ht="12" customHeight="1">
      <c r="A10" s="17">
        <v>6</v>
      </c>
      <c r="B10" s="63" t="s">
        <v>7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80" t="s">
        <v>8</v>
      </c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</row>
    <row r="11" spans="1:39" ht="12" customHeight="1">
      <c r="A11" s="17">
        <v>7</v>
      </c>
      <c r="B11" s="63" t="s">
        <v>231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70" t="s">
        <v>233</v>
      </c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2"/>
    </row>
    <row r="12" spans="1:39" ht="12" customHeight="1">
      <c r="A12" s="17">
        <v>8</v>
      </c>
      <c r="B12" s="40" t="s">
        <v>234</v>
      </c>
      <c r="C12" s="41"/>
      <c r="D12" s="41"/>
      <c r="E12" s="41"/>
      <c r="F12" s="41"/>
      <c r="G12" s="41"/>
      <c r="H12" s="41"/>
      <c r="I12" s="41"/>
      <c r="J12" s="41"/>
      <c r="K12" s="41"/>
      <c r="L12" s="42"/>
      <c r="M12" s="73" t="s">
        <v>235</v>
      </c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5"/>
    </row>
    <row r="13" spans="1:39" ht="12" customHeight="1">
      <c r="A13" s="17">
        <v>9</v>
      </c>
      <c r="B13" s="40" t="s">
        <v>236</v>
      </c>
      <c r="C13" s="41"/>
      <c r="D13" s="41"/>
      <c r="E13" s="41"/>
      <c r="F13" s="41"/>
      <c r="G13" s="41"/>
      <c r="H13" s="41"/>
      <c r="I13" s="41"/>
      <c r="J13" s="41"/>
      <c r="K13" s="41"/>
      <c r="L13" s="42"/>
      <c r="M13" s="76" t="s">
        <v>9</v>
      </c>
      <c r="N13" s="76"/>
      <c r="O13" s="76"/>
      <c r="P13" s="76"/>
      <c r="Q13" s="76"/>
      <c r="R13" s="76"/>
      <c r="S13" s="76"/>
      <c r="T13" s="76"/>
      <c r="U13" s="76"/>
      <c r="V13" s="40" t="s">
        <v>237</v>
      </c>
      <c r="W13" s="41"/>
      <c r="X13" s="42"/>
      <c r="Y13" s="77" t="s">
        <v>238</v>
      </c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9"/>
    </row>
    <row r="14" spans="1:39" ht="12" customHeight="1">
      <c r="A14" s="51" t="s">
        <v>240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</row>
    <row r="15" spans="1:39" ht="12" customHeight="1">
      <c r="A15" s="17">
        <v>10</v>
      </c>
      <c r="B15" s="49" t="s">
        <v>245</v>
      </c>
      <c r="C15" s="49"/>
      <c r="D15" s="49"/>
      <c r="E15" s="49"/>
      <c r="F15" s="49"/>
      <c r="G15" s="49"/>
      <c r="H15" s="64" t="s">
        <v>10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6"/>
    </row>
    <row r="16" spans="1:39" ht="12" customHeight="1">
      <c r="A16" s="17">
        <v>11</v>
      </c>
      <c r="B16" s="49" t="s">
        <v>241</v>
      </c>
      <c r="C16" s="49"/>
      <c r="D16" s="49"/>
      <c r="E16" s="49"/>
      <c r="F16" s="49"/>
      <c r="G16" s="49"/>
      <c r="H16" s="40" t="s">
        <v>242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</row>
    <row r="17" spans="1:39" ht="12" customHeight="1">
      <c r="A17" s="17">
        <v>12</v>
      </c>
      <c r="B17" s="49" t="s">
        <v>243</v>
      </c>
      <c r="C17" s="49"/>
      <c r="D17" s="49"/>
      <c r="E17" s="49"/>
      <c r="F17" s="49"/>
      <c r="G17" s="49"/>
      <c r="H17" s="40" t="s">
        <v>244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2"/>
    </row>
    <row r="18" spans="1:39" ht="12" customHeight="1">
      <c r="A18" s="17">
        <v>13</v>
      </c>
      <c r="B18" s="49" t="s">
        <v>246</v>
      </c>
      <c r="C18" s="49"/>
      <c r="D18" s="49"/>
      <c r="E18" s="49"/>
      <c r="F18" s="49"/>
      <c r="G18" s="49"/>
      <c r="H18" s="40" t="s">
        <v>247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2"/>
    </row>
    <row r="19" spans="1:39" ht="12" customHeight="1">
      <c r="A19" s="17">
        <v>14</v>
      </c>
      <c r="B19" s="49" t="s">
        <v>248</v>
      </c>
      <c r="C19" s="49"/>
      <c r="D19" s="49"/>
      <c r="E19" s="49"/>
      <c r="F19" s="49"/>
      <c r="G19" s="49"/>
      <c r="H19" s="49"/>
      <c r="I19" s="68" t="s">
        <v>249</v>
      </c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9"/>
    </row>
    <row r="20" spans="1:39" ht="12" customHeight="1">
      <c r="A20" s="17">
        <v>15</v>
      </c>
      <c r="B20" s="49" t="s">
        <v>250</v>
      </c>
      <c r="C20" s="49"/>
      <c r="D20" s="49"/>
      <c r="E20" s="49"/>
      <c r="F20" s="49"/>
      <c r="G20" s="49"/>
      <c r="H20" s="40" t="s">
        <v>251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2"/>
    </row>
    <row r="21" spans="1:39" ht="12" customHeight="1">
      <c r="A21" s="17">
        <v>16</v>
      </c>
      <c r="B21" s="63" t="s">
        <v>252</v>
      </c>
      <c r="C21" s="63"/>
      <c r="D21" s="63"/>
      <c r="E21" s="63"/>
      <c r="F21" s="63"/>
      <c r="G21" s="63"/>
      <c r="H21" s="64" t="s">
        <v>253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6"/>
    </row>
    <row r="22" spans="1:39" ht="12" customHeight="1">
      <c r="A22" s="17">
        <v>17</v>
      </c>
      <c r="B22" s="40" t="s">
        <v>254</v>
      </c>
      <c r="C22" s="41"/>
      <c r="D22" s="41"/>
      <c r="E22" s="41"/>
      <c r="F22" s="41"/>
      <c r="G22" s="41"/>
      <c r="H22" s="41"/>
      <c r="I22" s="41"/>
      <c r="J22" s="41"/>
      <c r="K22" s="41"/>
      <c r="L22" s="42"/>
      <c r="M22" s="52" t="s">
        <v>11</v>
      </c>
      <c r="N22" s="52"/>
      <c r="O22" s="52"/>
      <c r="P22" s="52"/>
      <c r="Q22" s="52"/>
      <c r="R22" s="52"/>
      <c r="S22" s="52"/>
      <c r="T22" s="52"/>
      <c r="U22" s="52"/>
      <c r="V22" s="49" t="s">
        <v>255</v>
      </c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67" t="s">
        <v>12</v>
      </c>
      <c r="AH22" s="67"/>
      <c r="AI22" s="67"/>
      <c r="AJ22" s="67"/>
      <c r="AK22" s="67"/>
      <c r="AL22" s="67"/>
      <c r="AM22" s="67"/>
    </row>
    <row r="23" spans="1:39" ht="12" customHeight="1">
      <c r="A23" s="51" t="s">
        <v>256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</row>
    <row r="24" spans="1:39" ht="12" customHeight="1">
      <c r="A24" s="17">
        <v>16</v>
      </c>
      <c r="B24" s="40" t="s">
        <v>257</v>
      </c>
      <c r="C24" s="41"/>
      <c r="D24" s="41"/>
      <c r="E24" s="42"/>
      <c r="F24" s="49" t="s">
        <v>13</v>
      </c>
      <c r="G24" s="49"/>
      <c r="H24" s="49"/>
      <c r="I24" s="49"/>
      <c r="J24" s="49"/>
      <c r="K24" s="49"/>
      <c r="L24" s="40" t="s">
        <v>14</v>
      </c>
      <c r="M24" s="41"/>
      <c r="N24" s="41"/>
      <c r="O24" s="42"/>
      <c r="P24" s="40" t="s">
        <v>15</v>
      </c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2"/>
    </row>
    <row r="25" spans="1:39" ht="12" customHeight="1">
      <c r="A25" s="17">
        <v>17</v>
      </c>
      <c r="B25" s="40" t="s">
        <v>16</v>
      </c>
      <c r="C25" s="41"/>
      <c r="D25" s="41"/>
      <c r="E25" s="41"/>
      <c r="F25" s="41"/>
      <c r="G25" s="42"/>
      <c r="H25" s="40" t="s">
        <v>17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/>
      <c r="V25" s="49" t="s">
        <v>18</v>
      </c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62" t="s">
        <v>19</v>
      </c>
      <c r="AH25" s="62"/>
      <c r="AI25" s="62"/>
      <c r="AJ25" s="62"/>
      <c r="AK25" s="62"/>
      <c r="AL25" s="62"/>
      <c r="AM25" s="62"/>
    </row>
    <row r="26" spans="1:39" ht="12" customHeight="1">
      <c r="A26" s="51" t="s">
        <v>20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1:39" ht="12" customHeight="1">
      <c r="A27" s="17">
        <v>18</v>
      </c>
      <c r="B27" s="40" t="s">
        <v>21</v>
      </c>
      <c r="C27" s="41"/>
      <c r="D27" s="41"/>
      <c r="E27" s="41"/>
      <c r="F27" s="41"/>
      <c r="G27" s="41"/>
      <c r="H27" s="41"/>
      <c r="I27" s="41"/>
      <c r="J27" s="41"/>
      <c r="K27" s="41"/>
      <c r="L27" s="42"/>
      <c r="M27" s="53" t="s">
        <v>22</v>
      </c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5"/>
    </row>
    <row r="28" spans="1:39" ht="12" customHeight="1">
      <c r="A28" s="17">
        <v>19</v>
      </c>
      <c r="B28" s="40" t="s">
        <v>23</v>
      </c>
      <c r="C28" s="41"/>
      <c r="D28" s="41"/>
      <c r="E28" s="41"/>
      <c r="F28" s="41"/>
      <c r="G28" s="41"/>
      <c r="H28" s="41"/>
      <c r="I28" s="41"/>
      <c r="J28" s="41"/>
      <c r="K28" s="41"/>
      <c r="L28" s="42"/>
      <c r="M28" s="56" t="s">
        <v>24</v>
      </c>
      <c r="N28" s="57"/>
      <c r="O28" s="57"/>
      <c r="P28" s="57"/>
      <c r="Q28" s="57"/>
      <c r="R28" s="57"/>
      <c r="S28" s="57"/>
      <c r="T28" s="57"/>
      <c r="U28" s="57"/>
      <c r="V28" s="58"/>
      <c r="W28" s="59" t="s">
        <v>25</v>
      </c>
      <c r="X28" s="60"/>
      <c r="Y28" s="60"/>
      <c r="Z28" s="60"/>
      <c r="AA28" s="60"/>
      <c r="AB28" s="61"/>
      <c r="AC28" s="59" t="s">
        <v>26</v>
      </c>
      <c r="AD28" s="60"/>
      <c r="AE28" s="60"/>
      <c r="AF28" s="60"/>
      <c r="AG28" s="60"/>
      <c r="AH28" s="60"/>
      <c r="AI28" s="60"/>
      <c r="AJ28" s="60"/>
      <c r="AK28" s="60"/>
      <c r="AL28" s="60"/>
      <c r="AM28" s="61"/>
    </row>
    <row r="29" spans="1:39" ht="12" customHeight="1">
      <c r="A29" s="51" t="s">
        <v>27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 spans="1:39" ht="12" customHeight="1">
      <c r="A30" s="17">
        <v>20</v>
      </c>
      <c r="B30" s="49" t="s">
        <v>28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54" t="s">
        <v>29</v>
      </c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5"/>
    </row>
    <row r="31" spans="1:39" ht="12" customHeight="1">
      <c r="A31" s="17">
        <v>21</v>
      </c>
      <c r="B31" s="40" t="s">
        <v>30</v>
      </c>
      <c r="C31" s="41"/>
      <c r="D31" s="41"/>
      <c r="E31" s="41"/>
      <c r="F31" s="41"/>
      <c r="G31" s="41"/>
      <c r="H31" s="41"/>
      <c r="I31" s="41"/>
      <c r="J31" s="41"/>
      <c r="K31" s="41"/>
      <c r="L31" s="42"/>
      <c r="M31" s="53" t="s">
        <v>31</v>
      </c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5"/>
    </row>
    <row r="32" spans="1:39" ht="12" customHeight="1">
      <c r="A32" s="51" t="s">
        <v>32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 spans="1:39" ht="12" customHeight="1">
      <c r="A33" s="40" t="s">
        <v>33</v>
      </c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52" t="s">
        <v>34</v>
      </c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</row>
    <row r="34" spans="1:39" ht="12" customHeight="1">
      <c r="A34" s="40" t="s">
        <v>35</v>
      </c>
      <c r="B34" s="41"/>
      <c r="C34" s="41"/>
      <c r="D34" s="41"/>
      <c r="E34" s="41"/>
      <c r="F34" s="41"/>
      <c r="G34" s="41"/>
      <c r="H34" s="41"/>
      <c r="I34" s="41"/>
      <c r="J34" s="41"/>
      <c r="K34" s="42"/>
      <c r="L34" s="53" t="s">
        <v>36</v>
      </c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5"/>
    </row>
    <row r="35" spans="1:39" ht="12" customHeight="1">
      <c r="A35" s="46" t="s">
        <v>37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8"/>
    </row>
    <row r="36" spans="1:39" ht="12" customHeight="1">
      <c r="A36" s="17">
        <v>22</v>
      </c>
      <c r="B36" s="49" t="s">
        <v>38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50" t="e">
        <f>VLOOKUP($H$5,'HV-SS DS'!$A$1:$E$70,MATCH(B36,'HV-SS DS'!$A$1:$E$1,0),0)</f>
        <v>#N/A</v>
      </c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 spans="1:39" ht="12" customHeight="1">
      <c r="A37" s="46" t="s">
        <v>39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8"/>
    </row>
    <row r="38" spans="1:39" ht="12" customHeight="1">
      <c r="A38" s="17">
        <v>23</v>
      </c>
      <c r="B38" s="40" t="s">
        <v>40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2"/>
    </row>
    <row r="39" spans="1:39" ht="12" customHeight="1">
      <c r="A39" s="17">
        <v>24</v>
      </c>
      <c r="B39" s="40" t="s">
        <v>41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2"/>
    </row>
    <row r="40" spans="1:39" ht="12" customHeight="1">
      <c r="A40" s="17">
        <v>25</v>
      </c>
      <c r="B40" s="40" t="s">
        <v>42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2"/>
    </row>
    <row r="41" spans="1:39" ht="12" customHeight="1">
      <c r="A41" s="17">
        <v>26</v>
      </c>
      <c r="B41" s="43" t="s">
        <v>43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5"/>
    </row>
    <row r="42" spans="1:39" ht="12" customHeight="1">
      <c r="A42" s="17">
        <v>27</v>
      </c>
      <c r="B42" s="40" t="s">
        <v>44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2"/>
    </row>
    <row r="43" spans="1:39" ht="12" customHeight="1">
      <c r="A43" s="17">
        <v>28</v>
      </c>
      <c r="B43" s="40" t="s">
        <v>45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2"/>
    </row>
    <row r="44" spans="1:39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8"/>
    </row>
    <row r="45" spans="1:39" ht="12" customHeight="1">
      <c r="A45" s="29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1"/>
    </row>
    <row r="46" spans="1:39" ht="12" customHeight="1">
      <c r="A46" s="29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1"/>
    </row>
    <row r="47" spans="1:39" ht="12" customHeight="1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1"/>
    </row>
    <row r="48" spans="1:39" ht="12" customHeight="1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1"/>
    </row>
    <row r="49" spans="1:39" ht="12" customHeight="1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1"/>
    </row>
    <row r="50" spans="1:39" ht="12" customHeight="1">
      <c r="A50" s="29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1"/>
    </row>
    <row r="51" spans="1:39" ht="12" customHeight="1">
      <c r="A51" s="32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4"/>
    </row>
    <row r="52" spans="1:39" ht="20.7" customHeight="1">
      <c r="A52" s="35" t="s">
        <v>46</v>
      </c>
      <c r="B52" s="36"/>
      <c r="C52" s="37"/>
      <c r="D52" s="38"/>
      <c r="E52" s="22"/>
      <c r="F52" s="22"/>
      <c r="G52" s="22"/>
      <c r="H52" s="22"/>
      <c r="I52" s="22"/>
      <c r="J52" s="22"/>
      <c r="K52" s="22"/>
      <c r="L52" s="39"/>
      <c r="M52" s="35" t="s">
        <v>47</v>
      </c>
      <c r="N52" s="36"/>
      <c r="O52" s="37"/>
      <c r="P52" s="38"/>
      <c r="Q52" s="22"/>
      <c r="R52" s="22"/>
      <c r="S52" s="22"/>
      <c r="T52" s="22"/>
      <c r="U52" s="22"/>
      <c r="V52" s="39"/>
      <c r="W52" s="35" t="s">
        <v>48</v>
      </c>
      <c r="X52" s="36"/>
      <c r="Y52" s="22"/>
      <c r="Z52" s="22"/>
      <c r="AA52" s="22"/>
      <c r="AB52" s="22"/>
      <c r="AC52" s="22"/>
      <c r="AD52" s="23">
        <f ca="1">TODAY()</f>
        <v>44897</v>
      </c>
      <c r="AE52" s="23"/>
      <c r="AF52" s="23"/>
      <c r="AG52" s="23"/>
      <c r="AH52" s="23"/>
      <c r="AI52" s="24"/>
      <c r="AJ52" s="25" t="s">
        <v>49</v>
      </c>
      <c r="AK52" s="25"/>
      <c r="AL52" s="25"/>
      <c r="AM52" s="25"/>
    </row>
  </sheetData>
  <mergeCells count="96">
    <mergeCell ref="A1:AM1"/>
    <mergeCell ref="A2:AM2"/>
    <mergeCell ref="A3:I3"/>
    <mergeCell ref="J3:P3"/>
    <mergeCell ref="Q3:X3"/>
    <mergeCell ref="Y3:AG3"/>
    <mergeCell ref="AH3:AM3"/>
    <mergeCell ref="A4:AM4"/>
    <mergeCell ref="B5:G5"/>
    <mergeCell ref="H5:U5"/>
    <mergeCell ref="V5:AF5"/>
    <mergeCell ref="AG5:AM5"/>
    <mergeCell ref="B6:L6"/>
    <mergeCell ref="M6:U6"/>
    <mergeCell ref="V6:AF6"/>
    <mergeCell ref="AG6:AM6"/>
    <mergeCell ref="B7:L7"/>
    <mergeCell ref="M7:AM7"/>
    <mergeCell ref="B8:L8"/>
    <mergeCell ref="M8:AM8"/>
    <mergeCell ref="B9:L9"/>
    <mergeCell ref="M9:AM9"/>
    <mergeCell ref="B10:R10"/>
    <mergeCell ref="S10:AM10"/>
    <mergeCell ref="B11:L11"/>
    <mergeCell ref="M11:AM11"/>
    <mergeCell ref="B12:L12"/>
    <mergeCell ref="M12:AM12"/>
    <mergeCell ref="B13:L13"/>
    <mergeCell ref="M13:U13"/>
    <mergeCell ref="V13:X13"/>
    <mergeCell ref="Y13:AM13"/>
    <mergeCell ref="A14:AM14"/>
    <mergeCell ref="B15:G15"/>
    <mergeCell ref="H15:AM15"/>
    <mergeCell ref="B16:G16"/>
    <mergeCell ref="H16:AM16"/>
    <mergeCell ref="B17:G17"/>
    <mergeCell ref="H17:AM17"/>
    <mergeCell ref="B18:G18"/>
    <mergeCell ref="H18:AM18"/>
    <mergeCell ref="B19:H19"/>
    <mergeCell ref="I19:AM19"/>
    <mergeCell ref="B20:G20"/>
    <mergeCell ref="H20:AM20"/>
    <mergeCell ref="B21:G21"/>
    <mergeCell ref="H21:AM21"/>
    <mergeCell ref="B22:L22"/>
    <mergeCell ref="M22:U22"/>
    <mergeCell ref="V22:AF22"/>
    <mergeCell ref="AG22:AM22"/>
    <mergeCell ref="A23:AM23"/>
    <mergeCell ref="B24:E24"/>
    <mergeCell ref="F24:K24"/>
    <mergeCell ref="L24:O24"/>
    <mergeCell ref="P24:AM24"/>
    <mergeCell ref="B25:G25"/>
    <mergeCell ref="H25:U25"/>
    <mergeCell ref="V25:AF25"/>
    <mergeCell ref="AG25:AM25"/>
    <mergeCell ref="A26:AM26"/>
    <mergeCell ref="B27:L27"/>
    <mergeCell ref="M27:AM27"/>
    <mergeCell ref="B28:L28"/>
    <mergeCell ref="M28:V28"/>
    <mergeCell ref="W28:AB28"/>
    <mergeCell ref="AC28:AM28"/>
    <mergeCell ref="A29:AM29"/>
    <mergeCell ref="B30:O30"/>
    <mergeCell ref="P30:AM30"/>
    <mergeCell ref="B31:L31"/>
    <mergeCell ref="M31:AM31"/>
    <mergeCell ref="A32:AM32"/>
    <mergeCell ref="A33:K33"/>
    <mergeCell ref="L33:AM33"/>
    <mergeCell ref="A34:K34"/>
    <mergeCell ref="L34:AM34"/>
    <mergeCell ref="A35:AM35"/>
    <mergeCell ref="B36:S36"/>
    <mergeCell ref="T36:AM36"/>
    <mergeCell ref="A37:AM37"/>
    <mergeCell ref="B38:AM38"/>
    <mergeCell ref="B39:AM39"/>
    <mergeCell ref="B40:AM40"/>
    <mergeCell ref="B41:AM41"/>
    <mergeCell ref="B42:AM42"/>
    <mergeCell ref="B43:AM43"/>
    <mergeCell ref="Y52:AC52"/>
    <mergeCell ref="AD52:AI52"/>
    <mergeCell ref="AJ52:AM52"/>
    <mergeCell ref="A44:AM51"/>
    <mergeCell ref="A52:C52"/>
    <mergeCell ref="D52:L52"/>
    <mergeCell ref="M52:O52"/>
    <mergeCell ref="P52:V52"/>
    <mergeCell ref="W52:X52"/>
  </mergeCells>
  <pageMargins left="0.75" right="0.75" top="1" bottom="1" header="0.5" footer="0.5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'HV-SS DS'!$A$2:$A$70</xm:f>
          </x14:formula1>
          <xm:sqref>H5:U5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0"/>
  <sheetViews>
    <sheetView workbookViewId="0">
      <selection activeCell="Q2" sqref="Q2"/>
    </sheetView>
  </sheetViews>
  <sheetFormatPr defaultColWidth="9" defaultRowHeight="14.4"/>
  <cols>
    <col min="1" max="1" width="17.33203125" style="12" bestFit="1" customWidth="1"/>
    <col min="2" max="5" width="9" style="12"/>
    <col min="9" max="9" width="10.44140625" customWidth="1"/>
  </cols>
  <sheetData>
    <row r="1" spans="1:17">
      <c r="A1" s="13" t="s">
        <v>0</v>
      </c>
      <c r="B1" s="14" t="e">
        <f>#REF!</f>
        <v>#REF!</v>
      </c>
      <c r="C1" s="13" t="e">
        <f>#REF!</f>
        <v>#REF!</v>
      </c>
      <c r="D1" s="13" t="e">
        <f>#REF!</f>
        <v>#REF!</v>
      </c>
      <c r="E1" s="13" t="e">
        <f>#REF!</f>
        <v>#REF!</v>
      </c>
      <c r="F1" s="13" t="e">
        <f>#REF!</f>
        <v>#REF!</v>
      </c>
      <c r="G1" s="13" t="e">
        <f>#REF!</f>
        <v>#REF!</v>
      </c>
      <c r="H1" s="13" t="e">
        <f>#REF!</f>
        <v>#REF!</v>
      </c>
      <c r="I1" s="13" t="e">
        <f>#REF!</f>
        <v>#REF!</v>
      </c>
      <c r="J1" s="13" t="e">
        <f>#REF!</f>
        <v>#REF!</v>
      </c>
      <c r="K1" s="13" t="e">
        <f>#REF!</f>
        <v>#REF!</v>
      </c>
      <c r="L1" s="13" t="e">
        <f>#REF!</f>
        <v>#REF!</v>
      </c>
      <c r="M1" s="13" t="e">
        <f>#REF!</f>
        <v>#REF!</v>
      </c>
      <c r="N1" s="13" t="e">
        <f>#REF!</f>
        <v>#REF!</v>
      </c>
      <c r="O1" s="13" t="e">
        <f>#REF!</f>
        <v>#REF!</v>
      </c>
      <c r="P1" s="13" t="e">
        <f>#REF!</f>
        <v>#REF!</v>
      </c>
      <c r="Q1" s="13" t="e">
        <f>#REF!</f>
        <v>#REF!</v>
      </c>
    </row>
    <row r="2" spans="1:17">
      <c r="A2" s="15" t="s">
        <v>50</v>
      </c>
      <c r="B2" s="15" t="s">
        <v>51</v>
      </c>
      <c r="C2" s="15">
        <v>1.5</v>
      </c>
      <c r="D2" s="15" t="s">
        <v>52</v>
      </c>
      <c r="E2" s="15">
        <v>5</v>
      </c>
      <c r="F2" s="15" t="s">
        <v>51</v>
      </c>
      <c r="G2" s="15">
        <v>1.5</v>
      </c>
      <c r="H2" s="15" t="s">
        <v>53</v>
      </c>
      <c r="I2" s="15">
        <v>3.7</v>
      </c>
      <c r="J2" s="15">
        <v>1.7</v>
      </c>
      <c r="K2" s="15">
        <v>118</v>
      </c>
      <c r="L2" s="15">
        <v>185</v>
      </c>
      <c r="M2" s="15">
        <v>157</v>
      </c>
      <c r="N2" s="15">
        <v>106</v>
      </c>
      <c r="O2" s="15">
        <v>175</v>
      </c>
      <c r="P2" s="15">
        <v>4.5</v>
      </c>
      <c r="Q2" s="15">
        <f t="shared" ref="Q2:Q48" si="0">C2*0.02</f>
        <v>0.03</v>
      </c>
    </row>
    <row r="3" spans="1:17">
      <c r="A3" s="15" t="s">
        <v>54</v>
      </c>
      <c r="B3" s="15" t="s">
        <v>51</v>
      </c>
      <c r="C3" s="15">
        <v>2.2000000000000002</v>
      </c>
      <c r="D3" s="15" t="s">
        <v>52</v>
      </c>
      <c r="E3" s="15">
        <v>5.8</v>
      </c>
      <c r="F3" s="15" t="s">
        <v>51</v>
      </c>
      <c r="G3" s="15">
        <f>C3</f>
        <v>2.2000000000000002</v>
      </c>
      <c r="H3" s="15" t="s">
        <v>53</v>
      </c>
      <c r="I3" s="15">
        <v>5</v>
      </c>
      <c r="J3" s="15">
        <v>1.7</v>
      </c>
      <c r="K3" s="15">
        <v>118</v>
      </c>
      <c r="L3" s="15">
        <v>185</v>
      </c>
      <c r="M3" s="15">
        <v>157</v>
      </c>
      <c r="N3" s="15">
        <v>106</v>
      </c>
      <c r="O3" s="15">
        <v>175</v>
      </c>
      <c r="P3" s="15">
        <v>4.5</v>
      </c>
      <c r="Q3" s="15">
        <f t="shared" si="0"/>
        <v>4.4000000000000004E-2</v>
      </c>
    </row>
    <row r="4" spans="1:17">
      <c r="A4" s="15" t="s">
        <v>55</v>
      </c>
      <c r="B4" s="15" t="s">
        <v>51</v>
      </c>
      <c r="C4" s="15">
        <v>4</v>
      </c>
      <c r="D4" s="15" t="s">
        <v>52</v>
      </c>
      <c r="E4" s="15">
        <v>10.5</v>
      </c>
      <c r="F4" s="15" t="s">
        <v>51</v>
      </c>
      <c r="G4" s="15">
        <v>4</v>
      </c>
      <c r="H4" s="15" t="s">
        <v>53</v>
      </c>
      <c r="I4" s="15">
        <v>8.5</v>
      </c>
      <c r="J4" s="15">
        <v>1.8</v>
      </c>
      <c r="K4" s="15">
        <v>118</v>
      </c>
      <c r="L4" s="15">
        <v>185</v>
      </c>
      <c r="M4" s="15">
        <v>157</v>
      </c>
      <c r="N4" s="15">
        <v>106</v>
      </c>
      <c r="O4" s="15">
        <v>175</v>
      </c>
      <c r="P4" s="15">
        <v>4.5</v>
      </c>
      <c r="Q4" s="15">
        <f t="shared" si="0"/>
        <v>0.08</v>
      </c>
    </row>
    <row r="5" spans="1:17">
      <c r="A5" s="15" t="s">
        <v>2</v>
      </c>
      <c r="B5" s="15" t="s">
        <v>51</v>
      </c>
      <c r="C5" s="15">
        <v>5.5</v>
      </c>
      <c r="D5" s="15" t="s">
        <v>52</v>
      </c>
      <c r="E5" s="15">
        <v>14.6</v>
      </c>
      <c r="F5" s="15" t="s">
        <v>51</v>
      </c>
      <c r="G5" s="15">
        <v>5.5</v>
      </c>
      <c r="H5" s="15" t="s">
        <v>53</v>
      </c>
      <c r="I5" s="15">
        <v>13</v>
      </c>
      <c r="J5" s="15">
        <v>1.8</v>
      </c>
      <c r="K5" s="15">
        <v>118</v>
      </c>
      <c r="L5" s="15">
        <v>185</v>
      </c>
      <c r="M5" s="15">
        <v>157</v>
      </c>
      <c r="N5" s="15">
        <v>106</v>
      </c>
      <c r="O5" s="15">
        <v>175</v>
      </c>
      <c r="P5" s="15">
        <v>4.5</v>
      </c>
      <c r="Q5" s="15">
        <f t="shared" si="0"/>
        <v>0.11</v>
      </c>
    </row>
    <row r="6" spans="1:17">
      <c r="A6" s="15" t="s">
        <v>56</v>
      </c>
      <c r="B6" s="15" t="s">
        <v>51</v>
      </c>
      <c r="C6" s="15">
        <v>7.5</v>
      </c>
      <c r="D6" s="15" t="s">
        <v>52</v>
      </c>
      <c r="E6" s="15">
        <v>20.5</v>
      </c>
      <c r="F6" s="15" t="s">
        <v>51</v>
      </c>
      <c r="G6" s="15">
        <v>7.5</v>
      </c>
      <c r="H6" s="15" t="s">
        <v>53</v>
      </c>
      <c r="I6" s="15">
        <v>18</v>
      </c>
      <c r="J6" s="15">
        <v>3.2</v>
      </c>
      <c r="K6" s="15">
        <v>160</v>
      </c>
      <c r="L6" s="15">
        <v>247</v>
      </c>
      <c r="M6" s="15">
        <v>177</v>
      </c>
      <c r="N6" s="15">
        <v>148</v>
      </c>
      <c r="O6" s="15">
        <v>235</v>
      </c>
      <c r="P6" s="15">
        <v>5.5</v>
      </c>
      <c r="Q6" s="15">
        <f t="shared" si="0"/>
        <v>0.15</v>
      </c>
    </row>
    <row r="7" spans="1:17">
      <c r="A7" s="15" t="s">
        <v>57</v>
      </c>
      <c r="B7" s="15" t="s">
        <v>51</v>
      </c>
      <c r="C7" s="15">
        <v>11</v>
      </c>
      <c r="D7" s="15" t="s">
        <v>52</v>
      </c>
      <c r="E7" s="15">
        <v>26</v>
      </c>
      <c r="F7" s="15" t="s">
        <v>51</v>
      </c>
      <c r="G7" s="15">
        <v>11</v>
      </c>
      <c r="H7" s="15" t="s">
        <v>53</v>
      </c>
      <c r="I7" s="15">
        <v>24</v>
      </c>
      <c r="J7" s="15">
        <v>3.4</v>
      </c>
      <c r="K7" s="15">
        <v>160</v>
      </c>
      <c r="L7" s="15">
        <v>247</v>
      </c>
      <c r="M7" s="15">
        <v>177</v>
      </c>
      <c r="N7" s="15">
        <v>148</v>
      </c>
      <c r="O7" s="15">
        <v>235</v>
      </c>
      <c r="P7" s="15">
        <v>5.5</v>
      </c>
      <c r="Q7" s="15">
        <f t="shared" si="0"/>
        <v>0.22</v>
      </c>
    </row>
    <row r="8" spans="1:17">
      <c r="A8" s="15" t="s">
        <v>58</v>
      </c>
      <c r="B8" s="15" t="s">
        <v>51</v>
      </c>
      <c r="C8" s="15">
        <v>15</v>
      </c>
      <c r="D8" s="15" t="s">
        <v>52</v>
      </c>
      <c r="E8" s="15">
        <v>35</v>
      </c>
      <c r="F8" s="15" t="s">
        <v>51</v>
      </c>
      <c r="G8" s="15">
        <v>15</v>
      </c>
      <c r="H8" s="15" t="s">
        <v>53</v>
      </c>
      <c r="I8" s="15">
        <v>30</v>
      </c>
      <c r="J8" s="15">
        <v>3.65</v>
      </c>
      <c r="K8" s="15">
        <v>160</v>
      </c>
      <c r="L8" s="15">
        <v>247</v>
      </c>
      <c r="M8" s="15">
        <v>177</v>
      </c>
      <c r="N8" s="15">
        <v>148</v>
      </c>
      <c r="O8" s="15">
        <v>235</v>
      </c>
      <c r="P8" s="15">
        <v>5.5</v>
      </c>
      <c r="Q8" s="15">
        <f t="shared" si="0"/>
        <v>0.3</v>
      </c>
    </row>
    <row r="9" spans="1:17">
      <c r="A9" s="15" t="s">
        <v>59</v>
      </c>
      <c r="B9" s="15" t="s">
        <v>51</v>
      </c>
      <c r="C9" s="15">
        <v>18.5</v>
      </c>
      <c r="D9" s="15" t="s">
        <v>52</v>
      </c>
      <c r="E9" s="15">
        <v>38.5</v>
      </c>
      <c r="F9" s="15" t="s">
        <v>51</v>
      </c>
      <c r="G9" s="15">
        <v>18.5</v>
      </c>
      <c r="H9" s="15" t="s">
        <v>53</v>
      </c>
      <c r="I9" s="15">
        <v>37</v>
      </c>
      <c r="J9" s="15">
        <v>5.63</v>
      </c>
      <c r="K9" s="15">
        <v>220</v>
      </c>
      <c r="L9" s="15">
        <v>321</v>
      </c>
      <c r="M9" s="15">
        <v>198</v>
      </c>
      <c r="N9" s="15">
        <v>205</v>
      </c>
      <c r="O9" s="15">
        <v>305</v>
      </c>
      <c r="P9" s="15">
        <v>5.5</v>
      </c>
      <c r="Q9" s="15">
        <f t="shared" si="0"/>
        <v>0.37</v>
      </c>
    </row>
    <row r="10" spans="1:17">
      <c r="A10" s="15" t="s">
        <v>60</v>
      </c>
      <c r="B10" s="15" t="s">
        <v>51</v>
      </c>
      <c r="C10" s="15">
        <v>22</v>
      </c>
      <c r="D10" s="15" t="s">
        <v>52</v>
      </c>
      <c r="E10" s="15">
        <v>46.5</v>
      </c>
      <c r="F10" s="15" t="s">
        <v>51</v>
      </c>
      <c r="G10" s="15">
        <v>22</v>
      </c>
      <c r="H10" s="15" t="s">
        <v>53</v>
      </c>
      <c r="I10" s="15">
        <v>46</v>
      </c>
      <c r="J10" s="15">
        <v>6.45</v>
      </c>
      <c r="K10" s="15">
        <v>220</v>
      </c>
      <c r="L10" s="15">
        <v>321</v>
      </c>
      <c r="M10" s="15">
        <v>198</v>
      </c>
      <c r="N10" s="15">
        <v>205</v>
      </c>
      <c r="O10" s="15">
        <v>305</v>
      </c>
      <c r="P10" s="15">
        <v>5.5</v>
      </c>
      <c r="Q10" s="15">
        <f t="shared" si="0"/>
        <v>0.44</v>
      </c>
    </row>
    <row r="11" spans="1:17">
      <c r="A11" s="15" t="s">
        <v>61</v>
      </c>
      <c r="B11" s="15" t="s">
        <v>51</v>
      </c>
      <c r="C11" s="15">
        <v>30</v>
      </c>
      <c r="D11" s="15" t="s">
        <v>52</v>
      </c>
      <c r="E11" s="15">
        <v>62</v>
      </c>
      <c r="F11" s="15" t="s">
        <v>51</v>
      </c>
      <c r="G11" s="15">
        <v>30</v>
      </c>
      <c r="H11" s="15" t="s">
        <v>53</v>
      </c>
      <c r="I11" s="15">
        <v>58</v>
      </c>
      <c r="J11" s="15">
        <v>6.5</v>
      </c>
      <c r="K11" s="15">
        <v>220</v>
      </c>
      <c r="L11" s="15">
        <v>321</v>
      </c>
      <c r="M11" s="15">
        <v>198</v>
      </c>
      <c r="N11" s="15">
        <v>205</v>
      </c>
      <c r="O11" s="15">
        <v>305</v>
      </c>
      <c r="P11" s="15">
        <v>5.5</v>
      </c>
      <c r="Q11" s="15">
        <f t="shared" si="0"/>
        <v>0.6</v>
      </c>
    </row>
    <row r="12" spans="1:17">
      <c r="A12" s="15" t="s">
        <v>62</v>
      </c>
      <c r="B12" s="15" t="s">
        <v>51</v>
      </c>
      <c r="C12" s="15">
        <v>37</v>
      </c>
      <c r="D12" s="15" t="s">
        <v>52</v>
      </c>
      <c r="E12" s="15">
        <v>76</v>
      </c>
      <c r="F12" s="15" t="s">
        <v>51</v>
      </c>
      <c r="G12" s="15">
        <v>37</v>
      </c>
      <c r="H12" s="15" t="s">
        <v>53</v>
      </c>
      <c r="I12" s="15">
        <v>75</v>
      </c>
      <c r="J12" s="15">
        <v>12</v>
      </c>
      <c r="K12" s="15">
        <v>220</v>
      </c>
      <c r="L12" s="15">
        <v>411</v>
      </c>
      <c r="M12" s="15">
        <v>238</v>
      </c>
      <c r="N12" s="15">
        <v>160</v>
      </c>
      <c r="O12" s="15">
        <v>397</v>
      </c>
      <c r="P12" s="15">
        <v>7</v>
      </c>
      <c r="Q12" s="15">
        <f t="shared" si="0"/>
        <v>0.74</v>
      </c>
    </row>
    <row r="13" spans="1:17">
      <c r="A13" s="15" t="s">
        <v>63</v>
      </c>
      <c r="B13" s="15" t="s">
        <v>51</v>
      </c>
      <c r="C13" s="15">
        <v>45</v>
      </c>
      <c r="D13" s="15" t="s">
        <v>52</v>
      </c>
      <c r="E13" s="15">
        <v>92</v>
      </c>
      <c r="F13" s="15" t="s">
        <v>51</v>
      </c>
      <c r="G13" s="15">
        <v>45</v>
      </c>
      <c r="H13" s="15" t="s">
        <v>53</v>
      </c>
      <c r="I13" s="15">
        <v>80</v>
      </c>
      <c r="J13" s="15">
        <v>12</v>
      </c>
      <c r="K13" s="15">
        <v>220</v>
      </c>
      <c r="L13" s="15">
        <v>411</v>
      </c>
      <c r="M13" s="15">
        <v>238</v>
      </c>
      <c r="N13" s="15">
        <v>160</v>
      </c>
      <c r="O13" s="15">
        <v>397</v>
      </c>
      <c r="P13" s="15">
        <v>7</v>
      </c>
      <c r="Q13" s="15">
        <f t="shared" si="0"/>
        <v>0.9</v>
      </c>
    </row>
    <row r="14" spans="1:17">
      <c r="A14" s="15" t="s">
        <v>64</v>
      </c>
      <c r="B14" s="15" t="s">
        <v>51</v>
      </c>
      <c r="C14" s="15">
        <v>55</v>
      </c>
      <c r="D14" s="15" t="s">
        <v>52</v>
      </c>
      <c r="E14" s="15">
        <v>113</v>
      </c>
      <c r="F14" s="15" t="s">
        <v>51</v>
      </c>
      <c r="G14" s="15">
        <v>55</v>
      </c>
      <c r="H14" s="15" t="s">
        <v>53</v>
      </c>
      <c r="I14" s="15">
        <v>110</v>
      </c>
      <c r="J14" s="15">
        <v>16.5</v>
      </c>
      <c r="K14" s="15">
        <v>255</v>
      </c>
      <c r="L14" s="15">
        <v>453</v>
      </c>
      <c r="M14" s="15">
        <v>237</v>
      </c>
      <c r="N14" s="15">
        <v>190</v>
      </c>
      <c r="O14" s="15">
        <v>440</v>
      </c>
      <c r="P14" s="15">
        <v>7</v>
      </c>
      <c r="Q14" s="15">
        <f t="shared" si="0"/>
        <v>1.1000000000000001</v>
      </c>
    </row>
    <row r="15" spans="1:17">
      <c r="A15" s="15" t="s">
        <v>65</v>
      </c>
      <c r="B15" s="15" t="s">
        <v>51</v>
      </c>
      <c r="C15" s="15">
        <v>75</v>
      </c>
      <c r="D15" s="15" t="s">
        <v>52</v>
      </c>
      <c r="E15" s="15">
        <v>157</v>
      </c>
      <c r="F15" s="15" t="s">
        <v>51</v>
      </c>
      <c r="G15" s="15">
        <v>75</v>
      </c>
      <c r="H15" s="15" t="s">
        <v>53</v>
      </c>
      <c r="I15" s="15">
        <v>150</v>
      </c>
      <c r="J15" s="15">
        <v>26.2</v>
      </c>
      <c r="K15" s="15">
        <v>280</v>
      </c>
      <c r="L15" s="15">
        <v>582</v>
      </c>
      <c r="M15" s="15">
        <v>295</v>
      </c>
      <c r="N15" s="15">
        <v>200</v>
      </c>
      <c r="O15" s="15">
        <v>563</v>
      </c>
      <c r="P15" s="15">
        <v>9</v>
      </c>
      <c r="Q15" s="15">
        <f t="shared" si="0"/>
        <v>1.5</v>
      </c>
    </row>
    <row r="16" spans="1:17">
      <c r="A16" s="15" t="s">
        <v>66</v>
      </c>
      <c r="B16" s="15" t="s">
        <v>51</v>
      </c>
      <c r="C16" s="15">
        <v>93</v>
      </c>
      <c r="D16" s="15" t="s">
        <v>52</v>
      </c>
      <c r="E16" s="15">
        <v>180</v>
      </c>
      <c r="F16" s="15" t="s">
        <v>51</v>
      </c>
      <c r="G16" s="15">
        <v>93</v>
      </c>
      <c r="H16" s="15" t="s">
        <v>53</v>
      </c>
      <c r="I16" s="15">
        <v>170</v>
      </c>
      <c r="J16" s="15">
        <v>26.2</v>
      </c>
      <c r="K16" s="15">
        <v>280</v>
      </c>
      <c r="L16" s="15">
        <v>582</v>
      </c>
      <c r="M16" s="15">
        <v>295</v>
      </c>
      <c r="N16" s="15">
        <v>200</v>
      </c>
      <c r="O16" s="15">
        <v>563</v>
      </c>
      <c r="P16" s="15">
        <v>9</v>
      </c>
      <c r="Q16" s="15">
        <f t="shared" si="0"/>
        <v>1.86</v>
      </c>
    </row>
    <row r="17" spans="1:17">
      <c r="A17" s="15" t="s">
        <v>67</v>
      </c>
      <c r="B17" s="15" t="s">
        <v>51</v>
      </c>
      <c r="C17" s="15">
        <v>110</v>
      </c>
      <c r="D17" s="15" t="s">
        <v>52</v>
      </c>
      <c r="E17" s="15">
        <v>214</v>
      </c>
      <c r="F17" s="15" t="s">
        <v>51</v>
      </c>
      <c r="G17" s="15">
        <v>110</v>
      </c>
      <c r="H17" s="15" t="s">
        <v>53</v>
      </c>
      <c r="I17" s="15">
        <v>210</v>
      </c>
      <c r="J17" s="15">
        <v>40</v>
      </c>
      <c r="K17" s="15">
        <v>300</v>
      </c>
      <c r="L17" s="15">
        <v>685</v>
      </c>
      <c r="M17" s="15">
        <v>323</v>
      </c>
      <c r="N17" s="15">
        <v>200</v>
      </c>
      <c r="O17" s="15">
        <v>667</v>
      </c>
      <c r="P17" s="15">
        <v>11</v>
      </c>
      <c r="Q17" s="15">
        <f t="shared" si="0"/>
        <v>2.2000000000000002</v>
      </c>
    </row>
    <row r="18" spans="1:17">
      <c r="A18" s="15" t="s">
        <v>68</v>
      </c>
      <c r="B18" s="15" t="s">
        <v>51</v>
      </c>
      <c r="C18" s="15">
        <v>132</v>
      </c>
      <c r="D18" s="15" t="s">
        <v>52</v>
      </c>
      <c r="E18" s="15">
        <v>256</v>
      </c>
      <c r="F18" s="15" t="s">
        <v>51</v>
      </c>
      <c r="G18" s="15">
        <v>132</v>
      </c>
      <c r="H18" s="15" t="s">
        <v>53</v>
      </c>
      <c r="I18" s="15">
        <v>250</v>
      </c>
      <c r="J18" s="15">
        <v>41</v>
      </c>
      <c r="K18" s="15">
        <v>300</v>
      </c>
      <c r="L18" s="15">
        <v>685</v>
      </c>
      <c r="M18" s="15">
        <v>323</v>
      </c>
      <c r="N18" s="15">
        <v>200</v>
      </c>
      <c r="O18" s="15">
        <v>667</v>
      </c>
      <c r="P18" s="15">
        <v>11</v>
      </c>
      <c r="Q18" s="15">
        <f t="shared" si="0"/>
        <v>2.64</v>
      </c>
    </row>
    <row r="19" spans="1:17">
      <c r="A19" s="15" t="s">
        <v>69</v>
      </c>
      <c r="B19" s="15" t="s">
        <v>51</v>
      </c>
      <c r="C19" s="15">
        <v>160</v>
      </c>
      <c r="D19" s="15" t="s">
        <v>52</v>
      </c>
      <c r="E19" s="15">
        <v>307</v>
      </c>
      <c r="F19" s="15" t="s">
        <v>51</v>
      </c>
      <c r="G19" s="15">
        <v>160</v>
      </c>
      <c r="H19" s="15" t="s">
        <v>53</v>
      </c>
      <c r="I19" s="15">
        <v>300</v>
      </c>
      <c r="J19" s="15">
        <v>46.9</v>
      </c>
      <c r="K19" s="15">
        <v>360</v>
      </c>
      <c r="L19" s="15">
        <v>690</v>
      </c>
      <c r="M19" s="15">
        <v>330</v>
      </c>
      <c r="N19" s="15">
        <v>260</v>
      </c>
      <c r="O19" s="15">
        <v>660</v>
      </c>
      <c r="P19" s="15">
        <v>11</v>
      </c>
      <c r="Q19" s="15">
        <f t="shared" si="0"/>
        <v>3.2</v>
      </c>
    </row>
    <row r="20" spans="1:17">
      <c r="A20" s="15" t="s">
        <v>70</v>
      </c>
      <c r="B20" s="15" t="s">
        <v>51</v>
      </c>
      <c r="C20" s="15">
        <v>185</v>
      </c>
      <c r="D20" s="15" t="s">
        <v>52</v>
      </c>
      <c r="E20" s="15">
        <v>362</v>
      </c>
      <c r="F20" s="15" t="s">
        <v>51</v>
      </c>
      <c r="G20" s="15">
        <v>185</v>
      </c>
      <c r="H20" s="15" t="s">
        <v>53</v>
      </c>
      <c r="I20" s="15">
        <v>355</v>
      </c>
      <c r="J20" s="15">
        <v>72</v>
      </c>
      <c r="K20" s="15">
        <v>420</v>
      </c>
      <c r="L20" s="15">
        <v>840</v>
      </c>
      <c r="M20" s="15">
        <v>334</v>
      </c>
      <c r="N20" s="15" t="s">
        <v>71</v>
      </c>
      <c r="O20" s="15">
        <v>815</v>
      </c>
      <c r="P20" s="15">
        <v>11</v>
      </c>
      <c r="Q20" s="15">
        <f t="shared" si="0"/>
        <v>3.7</v>
      </c>
    </row>
    <row r="21" spans="1:17">
      <c r="A21" s="15" t="s">
        <v>72</v>
      </c>
      <c r="B21" s="15" t="s">
        <v>51</v>
      </c>
      <c r="C21" s="15">
        <v>200</v>
      </c>
      <c r="D21" s="15" t="s">
        <v>52</v>
      </c>
      <c r="E21" s="15">
        <v>385</v>
      </c>
      <c r="F21" s="15" t="s">
        <v>51</v>
      </c>
      <c r="G21" s="15">
        <v>200</v>
      </c>
      <c r="H21" s="15" t="s">
        <v>53</v>
      </c>
      <c r="I21" s="15">
        <v>380</v>
      </c>
      <c r="J21" s="15">
        <v>72</v>
      </c>
      <c r="K21" s="15">
        <v>420</v>
      </c>
      <c r="L21" s="15">
        <v>840</v>
      </c>
      <c r="M21" s="15">
        <v>334</v>
      </c>
      <c r="N21" s="15" t="s">
        <v>71</v>
      </c>
      <c r="O21" s="15">
        <v>815</v>
      </c>
      <c r="P21" s="15">
        <v>11</v>
      </c>
      <c r="Q21" s="15">
        <f t="shared" si="0"/>
        <v>4</v>
      </c>
    </row>
    <row r="22" spans="1:17">
      <c r="A22" s="15" t="s">
        <v>73</v>
      </c>
      <c r="B22" s="15" t="s">
        <v>51</v>
      </c>
      <c r="C22" s="15">
        <v>220</v>
      </c>
      <c r="D22" s="15" t="s">
        <v>52</v>
      </c>
      <c r="E22" s="15">
        <v>430</v>
      </c>
      <c r="F22" s="15" t="s">
        <v>51</v>
      </c>
      <c r="G22" s="15">
        <v>220</v>
      </c>
      <c r="H22" s="15" t="s">
        <v>53</v>
      </c>
      <c r="I22" s="15">
        <v>430</v>
      </c>
      <c r="J22" s="15">
        <v>106</v>
      </c>
      <c r="K22" s="15">
        <v>540</v>
      </c>
      <c r="L22" s="15">
        <v>934</v>
      </c>
      <c r="M22" s="15">
        <v>390</v>
      </c>
      <c r="N22" s="15" t="s">
        <v>74</v>
      </c>
      <c r="O22" s="15">
        <v>893</v>
      </c>
      <c r="P22" s="15">
        <v>11</v>
      </c>
      <c r="Q22" s="15">
        <f t="shared" si="0"/>
        <v>4.4000000000000004</v>
      </c>
    </row>
    <row r="23" spans="1:17">
      <c r="A23" s="15" t="s">
        <v>75</v>
      </c>
      <c r="B23" s="15" t="s">
        <v>51</v>
      </c>
      <c r="C23" s="15">
        <v>250</v>
      </c>
      <c r="D23" s="15" t="s">
        <v>52</v>
      </c>
      <c r="E23" s="15">
        <v>468</v>
      </c>
      <c r="F23" s="15" t="s">
        <v>51</v>
      </c>
      <c r="G23" s="15">
        <v>250</v>
      </c>
      <c r="H23" s="15" t="s">
        <v>53</v>
      </c>
      <c r="I23" s="15">
        <v>465</v>
      </c>
      <c r="J23" s="15">
        <v>106</v>
      </c>
      <c r="K23" s="15">
        <v>540</v>
      </c>
      <c r="L23" s="15">
        <v>934</v>
      </c>
      <c r="M23" s="15">
        <v>390</v>
      </c>
      <c r="N23" s="15" t="s">
        <v>74</v>
      </c>
      <c r="O23" s="15">
        <v>893</v>
      </c>
      <c r="P23" s="15">
        <v>11</v>
      </c>
      <c r="Q23" s="15">
        <f t="shared" si="0"/>
        <v>5</v>
      </c>
    </row>
    <row r="24" spans="1:17">
      <c r="A24" s="15" t="s">
        <v>76</v>
      </c>
      <c r="B24" s="15" t="s">
        <v>51</v>
      </c>
      <c r="C24" s="15">
        <v>280</v>
      </c>
      <c r="D24" s="15" t="s">
        <v>52</v>
      </c>
      <c r="E24" s="15">
        <v>525</v>
      </c>
      <c r="F24" s="15" t="s">
        <v>51</v>
      </c>
      <c r="G24" s="15">
        <v>280</v>
      </c>
      <c r="H24" s="15" t="s">
        <v>53</v>
      </c>
      <c r="I24" s="15">
        <v>520</v>
      </c>
      <c r="J24" s="15">
        <v>106.3</v>
      </c>
      <c r="K24" s="15">
        <v>540</v>
      </c>
      <c r="L24" s="15">
        <v>934</v>
      </c>
      <c r="M24" s="15">
        <v>390</v>
      </c>
      <c r="N24" s="15" t="s">
        <v>74</v>
      </c>
      <c r="O24" s="15">
        <v>893</v>
      </c>
      <c r="P24" s="15">
        <v>11</v>
      </c>
      <c r="Q24" s="15">
        <f t="shared" si="0"/>
        <v>5.6000000000000005</v>
      </c>
    </row>
    <row r="25" spans="1:17">
      <c r="A25" s="15" t="s">
        <v>77</v>
      </c>
      <c r="B25" s="15" t="s">
        <v>51</v>
      </c>
      <c r="C25" s="15">
        <v>315</v>
      </c>
      <c r="D25" s="15" t="s">
        <v>52</v>
      </c>
      <c r="E25" s="15">
        <v>590</v>
      </c>
      <c r="F25" s="15" t="s">
        <v>51</v>
      </c>
      <c r="G25" s="15">
        <v>315</v>
      </c>
      <c r="H25" s="15" t="s">
        <v>53</v>
      </c>
      <c r="I25" s="15">
        <v>585</v>
      </c>
      <c r="J25" s="15">
        <v>140</v>
      </c>
      <c r="K25" s="15">
        <v>640</v>
      </c>
      <c r="L25" s="15">
        <v>1035</v>
      </c>
      <c r="M25" s="15">
        <v>390</v>
      </c>
      <c r="N25" s="15" t="s">
        <v>78</v>
      </c>
      <c r="O25" s="15">
        <v>1003</v>
      </c>
      <c r="P25" s="15">
        <v>11</v>
      </c>
      <c r="Q25" s="15">
        <f t="shared" si="0"/>
        <v>6.3</v>
      </c>
    </row>
    <row r="26" spans="1:17">
      <c r="A26" s="15" t="s">
        <v>79</v>
      </c>
      <c r="B26" s="15" t="s">
        <v>51</v>
      </c>
      <c r="C26" s="15">
        <v>350</v>
      </c>
      <c r="D26" s="15" t="s">
        <v>52</v>
      </c>
      <c r="E26" s="15">
        <v>665</v>
      </c>
      <c r="F26" s="15" t="s">
        <v>51</v>
      </c>
      <c r="G26" s="15">
        <v>350</v>
      </c>
      <c r="H26" s="15" t="s">
        <v>53</v>
      </c>
      <c r="I26" s="15">
        <v>650</v>
      </c>
      <c r="J26" s="15">
        <v>140</v>
      </c>
      <c r="K26" s="15">
        <v>640</v>
      </c>
      <c r="L26" s="15">
        <v>1035</v>
      </c>
      <c r="M26" s="15">
        <v>390</v>
      </c>
      <c r="N26" s="15" t="s">
        <v>78</v>
      </c>
      <c r="O26" s="15">
        <v>1003</v>
      </c>
      <c r="P26" s="15">
        <v>11</v>
      </c>
      <c r="Q26" s="15">
        <f t="shared" si="0"/>
        <v>7</v>
      </c>
    </row>
    <row r="27" spans="1:17">
      <c r="A27" s="15" t="s">
        <v>80</v>
      </c>
      <c r="B27" s="15" t="s">
        <v>51</v>
      </c>
      <c r="C27" s="15">
        <v>400</v>
      </c>
      <c r="D27" s="15" t="s">
        <v>52</v>
      </c>
      <c r="E27" s="15">
        <v>785</v>
      </c>
      <c r="F27" s="15" t="s">
        <v>51</v>
      </c>
      <c r="G27" s="15">
        <v>400</v>
      </c>
      <c r="H27" s="15" t="s">
        <v>53</v>
      </c>
      <c r="I27" s="15">
        <v>754</v>
      </c>
      <c r="J27" s="15">
        <v>205</v>
      </c>
      <c r="K27" s="15">
        <v>860</v>
      </c>
      <c r="L27" s="15">
        <v>1200</v>
      </c>
      <c r="M27" s="15">
        <v>400</v>
      </c>
      <c r="N27" s="15" t="s">
        <v>81</v>
      </c>
      <c r="O27" s="15">
        <v>1164</v>
      </c>
      <c r="P27" s="15">
        <v>15</v>
      </c>
      <c r="Q27" s="15">
        <f t="shared" si="0"/>
        <v>8</v>
      </c>
    </row>
    <row r="28" spans="1:17">
      <c r="A28" s="15" t="s">
        <v>82</v>
      </c>
      <c r="B28" s="15" t="s">
        <v>51</v>
      </c>
      <c r="C28" s="15">
        <v>500</v>
      </c>
      <c r="D28" s="15" t="s">
        <v>52</v>
      </c>
      <c r="E28" s="15">
        <v>965</v>
      </c>
      <c r="F28" s="15" t="s">
        <v>51</v>
      </c>
      <c r="G28" s="15">
        <v>500</v>
      </c>
      <c r="H28" s="15" t="s">
        <v>53</v>
      </c>
      <c r="I28" s="15">
        <v>930</v>
      </c>
      <c r="J28" s="15">
        <v>210</v>
      </c>
      <c r="K28" s="15">
        <v>860</v>
      </c>
      <c r="L28" s="15">
        <v>1200</v>
      </c>
      <c r="M28" s="15">
        <v>400</v>
      </c>
      <c r="N28" s="15" t="s">
        <v>81</v>
      </c>
      <c r="O28" s="15">
        <v>1164</v>
      </c>
      <c r="P28" s="15">
        <v>15</v>
      </c>
      <c r="Q28" s="15">
        <f t="shared" si="0"/>
        <v>10</v>
      </c>
    </row>
    <row r="29" spans="1:17">
      <c r="A29" s="15" t="s">
        <v>83</v>
      </c>
      <c r="B29" s="15" t="s">
        <v>51</v>
      </c>
      <c r="C29" s="15">
        <v>560</v>
      </c>
      <c r="D29" s="15" t="s">
        <v>52</v>
      </c>
      <c r="E29" s="15">
        <v>1070</v>
      </c>
      <c r="F29" s="15" t="s">
        <v>51</v>
      </c>
      <c r="G29" s="15">
        <v>560</v>
      </c>
      <c r="H29" s="15" t="s">
        <v>53</v>
      </c>
      <c r="I29" s="15">
        <v>1050</v>
      </c>
      <c r="J29" s="15">
        <v>215</v>
      </c>
      <c r="K29" s="15">
        <v>860</v>
      </c>
      <c r="L29" s="15">
        <v>1200</v>
      </c>
      <c r="M29" s="15">
        <v>400</v>
      </c>
      <c r="N29" s="15" t="s">
        <v>81</v>
      </c>
      <c r="O29" s="15">
        <v>1164</v>
      </c>
      <c r="P29" s="15">
        <v>15</v>
      </c>
      <c r="Q29" s="15">
        <f t="shared" si="0"/>
        <v>11.200000000000001</v>
      </c>
    </row>
    <row r="30" spans="1:17">
      <c r="A30" s="15" t="s">
        <v>84</v>
      </c>
      <c r="B30" s="15" t="s">
        <v>51</v>
      </c>
      <c r="C30" s="15">
        <v>630</v>
      </c>
      <c r="D30" s="15" t="s">
        <v>52</v>
      </c>
      <c r="E30" s="15">
        <v>1210</v>
      </c>
      <c r="F30" s="15" t="s">
        <v>51</v>
      </c>
      <c r="G30" s="15">
        <v>630</v>
      </c>
      <c r="H30" s="15" t="s">
        <v>53</v>
      </c>
      <c r="I30" s="15">
        <v>1180</v>
      </c>
      <c r="J30" s="15">
        <v>280</v>
      </c>
      <c r="K30" s="15">
        <v>1200</v>
      </c>
      <c r="L30" s="15">
        <v>1757</v>
      </c>
      <c r="M30" s="15">
        <v>600</v>
      </c>
      <c r="N30" s="15">
        <v>260</v>
      </c>
      <c r="O30" s="15">
        <v>1080</v>
      </c>
      <c r="P30" s="15">
        <v>15</v>
      </c>
      <c r="Q30" s="15">
        <f t="shared" si="0"/>
        <v>12.6</v>
      </c>
    </row>
    <row r="31" spans="1:17">
      <c r="A31" s="15" t="s">
        <v>85</v>
      </c>
      <c r="B31" s="15" t="s">
        <v>51</v>
      </c>
      <c r="C31" s="15">
        <v>710</v>
      </c>
      <c r="D31" s="15" t="s">
        <v>52</v>
      </c>
      <c r="E31" s="15">
        <v>1465</v>
      </c>
      <c r="F31" s="15" t="s">
        <v>51</v>
      </c>
      <c r="G31" s="15">
        <v>710</v>
      </c>
      <c r="H31" s="15" t="s">
        <v>53</v>
      </c>
      <c r="I31" s="15">
        <v>1430</v>
      </c>
      <c r="J31" s="15">
        <v>285</v>
      </c>
      <c r="K31" s="15">
        <v>1200</v>
      </c>
      <c r="L31" s="15">
        <v>1757</v>
      </c>
      <c r="M31" s="15">
        <v>600</v>
      </c>
      <c r="N31" s="15">
        <v>260</v>
      </c>
      <c r="O31" s="15">
        <v>1080</v>
      </c>
      <c r="P31" s="15">
        <v>15</v>
      </c>
      <c r="Q31" s="15">
        <f t="shared" si="0"/>
        <v>14.200000000000001</v>
      </c>
    </row>
    <row r="32" spans="1:17">
      <c r="A32" s="15" t="s">
        <v>86</v>
      </c>
      <c r="B32" s="15" t="s">
        <v>51</v>
      </c>
      <c r="C32" s="15">
        <v>800</v>
      </c>
      <c r="D32" s="15" t="s">
        <v>52</v>
      </c>
      <c r="E32" s="15">
        <v>1650</v>
      </c>
      <c r="F32" s="15" t="s">
        <v>51</v>
      </c>
      <c r="G32" s="15">
        <v>800</v>
      </c>
      <c r="H32" s="15" t="s">
        <v>53</v>
      </c>
      <c r="I32" s="15">
        <v>1615</v>
      </c>
      <c r="J32" s="15">
        <v>295</v>
      </c>
      <c r="K32" s="15">
        <v>1200</v>
      </c>
      <c r="L32" s="15">
        <v>1757</v>
      </c>
      <c r="M32" s="15">
        <v>600</v>
      </c>
      <c r="N32" s="15">
        <v>260</v>
      </c>
      <c r="O32" s="15">
        <v>1080</v>
      </c>
      <c r="P32" s="15">
        <v>15</v>
      </c>
      <c r="Q32" s="15">
        <f t="shared" si="0"/>
        <v>16</v>
      </c>
    </row>
    <row r="33" spans="1:17">
      <c r="A33" s="15" t="s">
        <v>87</v>
      </c>
      <c r="B33" s="15" t="s">
        <v>51</v>
      </c>
      <c r="C33" s="15">
        <v>0.75</v>
      </c>
      <c r="D33" s="15" t="s">
        <v>88</v>
      </c>
      <c r="E33" s="15">
        <v>4.9000000000000004</v>
      </c>
      <c r="F33" s="15" t="s">
        <v>51</v>
      </c>
      <c r="G33" s="15">
        <v>0.75</v>
      </c>
      <c r="H33" s="15" t="s">
        <v>89</v>
      </c>
      <c r="I33" s="15">
        <v>4.0999999999999996</v>
      </c>
      <c r="J33" s="15">
        <v>1.7</v>
      </c>
      <c r="K33" s="15">
        <v>118</v>
      </c>
      <c r="L33" s="15">
        <v>185</v>
      </c>
      <c r="M33" s="15">
        <v>157</v>
      </c>
      <c r="N33" s="15">
        <v>106</v>
      </c>
      <c r="O33" s="15">
        <v>175</v>
      </c>
      <c r="P33" s="15">
        <v>4.5</v>
      </c>
      <c r="Q33" s="15">
        <f t="shared" si="0"/>
        <v>1.4999999999999999E-2</v>
      </c>
    </row>
    <row r="34" spans="1:17">
      <c r="A34" s="15" t="s">
        <v>90</v>
      </c>
      <c r="B34" s="15" t="s">
        <v>51</v>
      </c>
      <c r="C34" s="15">
        <v>1.5</v>
      </c>
      <c r="D34" s="15" t="s">
        <v>88</v>
      </c>
      <c r="E34" s="15">
        <v>8.4</v>
      </c>
      <c r="F34" s="15" t="s">
        <v>51</v>
      </c>
      <c r="G34" s="15">
        <v>1.5</v>
      </c>
      <c r="H34" s="15" t="s">
        <v>89</v>
      </c>
      <c r="I34" s="15">
        <v>7</v>
      </c>
      <c r="J34" s="15">
        <v>1.7</v>
      </c>
      <c r="K34" s="15">
        <v>118</v>
      </c>
      <c r="L34" s="15">
        <v>185</v>
      </c>
      <c r="M34" s="15">
        <v>157</v>
      </c>
      <c r="N34" s="15">
        <v>106</v>
      </c>
      <c r="O34" s="15">
        <v>175</v>
      </c>
      <c r="P34" s="15">
        <v>4.5</v>
      </c>
      <c r="Q34" s="15">
        <f t="shared" si="0"/>
        <v>0.03</v>
      </c>
    </row>
    <row r="35" spans="1:17">
      <c r="A35" s="15" t="s">
        <v>91</v>
      </c>
      <c r="B35" s="15" t="s">
        <v>51</v>
      </c>
      <c r="C35" s="15">
        <v>2.2000000000000002</v>
      </c>
      <c r="D35" s="15" t="s">
        <v>88</v>
      </c>
      <c r="E35" s="15">
        <v>11.5</v>
      </c>
      <c r="F35" s="15" t="s">
        <v>51</v>
      </c>
      <c r="G35" s="15">
        <v>2.2000000000000002</v>
      </c>
      <c r="H35" s="15" t="s">
        <v>89</v>
      </c>
      <c r="I35" s="15">
        <v>10</v>
      </c>
      <c r="J35" s="15">
        <v>1.7</v>
      </c>
      <c r="K35" s="15">
        <v>118</v>
      </c>
      <c r="L35" s="15">
        <v>185</v>
      </c>
      <c r="M35" s="15">
        <v>157</v>
      </c>
      <c r="N35" s="15">
        <v>106</v>
      </c>
      <c r="O35" s="15">
        <v>175</v>
      </c>
      <c r="P35" s="15">
        <v>4.5</v>
      </c>
      <c r="Q35" s="15">
        <f t="shared" si="0"/>
        <v>4.4000000000000004E-2</v>
      </c>
    </row>
    <row r="36" spans="1:17">
      <c r="A36" s="15" t="s">
        <v>92</v>
      </c>
      <c r="B36" s="15" t="s">
        <v>51</v>
      </c>
      <c r="C36" s="15">
        <v>4</v>
      </c>
      <c r="D36" s="15" t="s">
        <v>88</v>
      </c>
      <c r="E36" s="15">
        <v>18</v>
      </c>
      <c r="F36" s="15" t="s">
        <v>51</v>
      </c>
      <c r="G36" s="15">
        <v>4</v>
      </c>
      <c r="H36" s="15" t="s">
        <v>89</v>
      </c>
      <c r="I36" s="15">
        <v>15</v>
      </c>
      <c r="J36" s="15">
        <v>3.4</v>
      </c>
      <c r="K36" s="15">
        <v>160</v>
      </c>
      <c r="L36" s="15">
        <v>247</v>
      </c>
      <c r="M36" s="15">
        <v>177</v>
      </c>
      <c r="N36" s="15">
        <v>148</v>
      </c>
      <c r="O36" s="15">
        <v>235</v>
      </c>
      <c r="P36" s="15">
        <v>5.5</v>
      </c>
      <c r="Q36" s="15">
        <f t="shared" si="0"/>
        <v>0.08</v>
      </c>
    </row>
    <row r="37" spans="1:17">
      <c r="A37" s="15" t="s">
        <v>93</v>
      </c>
      <c r="B37" s="15" t="s">
        <v>51</v>
      </c>
      <c r="C37" s="15">
        <v>5.5</v>
      </c>
      <c r="D37" s="15" t="s">
        <v>88</v>
      </c>
      <c r="E37" s="15">
        <v>24</v>
      </c>
      <c r="F37" s="15" t="s">
        <v>51</v>
      </c>
      <c r="G37" s="15">
        <v>5.5</v>
      </c>
      <c r="H37" s="15" t="s">
        <v>89</v>
      </c>
      <c r="I37" s="15">
        <v>23</v>
      </c>
      <c r="J37" s="15">
        <v>3.65</v>
      </c>
      <c r="K37" s="15">
        <v>160</v>
      </c>
      <c r="L37" s="15">
        <v>247</v>
      </c>
      <c r="M37" s="15">
        <v>177</v>
      </c>
      <c r="N37" s="15">
        <v>148</v>
      </c>
      <c r="O37" s="15">
        <v>235</v>
      </c>
      <c r="P37" s="15">
        <v>5.5</v>
      </c>
      <c r="Q37" s="15">
        <f t="shared" si="0"/>
        <v>0.11</v>
      </c>
    </row>
    <row r="38" spans="1:17">
      <c r="A38" s="15" t="s">
        <v>94</v>
      </c>
      <c r="B38" s="15" t="s">
        <v>51</v>
      </c>
      <c r="C38" s="15">
        <v>7.5</v>
      </c>
      <c r="D38" s="15" t="s">
        <v>88</v>
      </c>
      <c r="E38" s="15">
        <v>37</v>
      </c>
      <c r="F38" s="15" t="s">
        <v>51</v>
      </c>
      <c r="G38" s="15">
        <v>7.5</v>
      </c>
      <c r="H38" s="15" t="s">
        <v>89</v>
      </c>
      <c r="I38" s="15">
        <v>31</v>
      </c>
      <c r="J38" s="15">
        <v>5.63</v>
      </c>
      <c r="K38" s="15">
        <v>220</v>
      </c>
      <c r="L38" s="15">
        <v>321</v>
      </c>
      <c r="M38" s="15">
        <v>198</v>
      </c>
      <c r="N38" s="15">
        <v>205</v>
      </c>
      <c r="O38" s="15">
        <v>305</v>
      </c>
      <c r="P38" s="15">
        <v>5.5</v>
      </c>
      <c r="Q38" s="15">
        <f t="shared" si="0"/>
        <v>0.15</v>
      </c>
    </row>
    <row r="39" spans="1:17">
      <c r="A39" s="15" t="s">
        <v>95</v>
      </c>
      <c r="B39" s="15" t="s">
        <v>51</v>
      </c>
      <c r="C39" s="15">
        <v>11</v>
      </c>
      <c r="D39" s="15" t="s">
        <v>88</v>
      </c>
      <c r="E39" s="15">
        <v>52</v>
      </c>
      <c r="F39" s="15" t="s">
        <v>51</v>
      </c>
      <c r="G39" s="15">
        <v>11</v>
      </c>
      <c r="H39" s="15" t="s">
        <v>89</v>
      </c>
      <c r="I39" s="15">
        <v>45</v>
      </c>
      <c r="J39" s="15">
        <v>6.5</v>
      </c>
      <c r="K39" s="15">
        <v>220</v>
      </c>
      <c r="L39" s="15">
        <v>321</v>
      </c>
      <c r="M39" s="15">
        <v>198</v>
      </c>
      <c r="N39" s="15">
        <v>205</v>
      </c>
      <c r="O39" s="15">
        <v>305</v>
      </c>
      <c r="P39" s="15">
        <v>5.5</v>
      </c>
      <c r="Q39" s="15">
        <f t="shared" si="0"/>
        <v>0.22</v>
      </c>
    </row>
    <row r="40" spans="1:17">
      <c r="A40" s="15" t="s">
        <v>96</v>
      </c>
      <c r="B40" s="15" t="s">
        <v>51</v>
      </c>
      <c r="C40" s="15">
        <v>15</v>
      </c>
      <c r="D40" s="15" t="s">
        <v>88</v>
      </c>
      <c r="E40" s="15">
        <v>68</v>
      </c>
      <c r="F40" s="15" t="s">
        <v>51</v>
      </c>
      <c r="G40" s="15">
        <v>15</v>
      </c>
      <c r="H40" s="15" t="s">
        <v>89</v>
      </c>
      <c r="I40" s="15">
        <v>58</v>
      </c>
      <c r="J40" s="15">
        <v>12</v>
      </c>
      <c r="K40" s="15">
        <v>220</v>
      </c>
      <c r="L40" s="15">
        <v>411</v>
      </c>
      <c r="M40" s="15">
        <v>238</v>
      </c>
      <c r="N40" s="15">
        <v>160</v>
      </c>
      <c r="O40" s="15">
        <v>397</v>
      </c>
      <c r="P40" s="15">
        <v>7</v>
      </c>
      <c r="Q40" s="15">
        <f t="shared" si="0"/>
        <v>0.3</v>
      </c>
    </row>
    <row r="41" spans="1:17">
      <c r="A41" s="15" t="s">
        <v>97</v>
      </c>
      <c r="B41" s="15" t="s">
        <v>51</v>
      </c>
      <c r="C41" s="15">
        <v>18.5</v>
      </c>
      <c r="D41" s="15" t="s">
        <v>88</v>
      </c>
      <c r="E41" s="15">
        <v>84</v>
      </c>
      <c r="F41" s="15" t="s">
        <v>51</v>
      </c>
      <c r="G41" s="15">
        <v>18.5</v>
      </c>
      <c r="H41" s="15" t="s">
        <v>89</v>
      </c>
      <c r="I41" s="15">
        <v>71</v>
      </c>
      <c r="J41" s="15">
        <v>12</v>
      </c>
      <c r="K41" s="15">
        <v>220</v>
      </c>
      <c r="L41" s="15">
        <v>411</v>
      </c>
      <c r="M41" s="15">
        <v>238</v>
      </c>
      <c r="N41" s="15">
        <v>160</v>
      </c>
      <c r="O41" s="15">
        <v>397</v>
      </c>
      <c r="P41" s="15">
        <v>7</v>
      </c>
      <c r="Q41" s="15">
        <f t="shared" si="0"/>
        <v>0.37</v>
      </c>
    </row>
    <row r="42" spans="1:17">
      <c r="A42" s="15" t="s">
        <v>98</v>
      </c>
      <c r="B42" s="15" t="s">
        <v>51</v>
      </c>
      <c r="C42" s="15">
        <v>22</v>
      </c>
      <c r="D42" s="15" t="s">
        <v>88</v>
      </c>
      <c r="E42" s="15">
        <v>94</v>
      </c>
      <c r="F42" s="15" t="s">
        <v>51</v>
      </c>
      <c r="G42" s="15">
        <v>22</v>
      </c>
      <c r="H42" s="15" t="s">
        <v>89</v>
      </c>
      <c r="I42" s="15">
        <v>85</v>
      </c>
      <c r="J42" s="15">
        <v>16.5</v>
      </c>
      <c r="K42" s="15">
        <v>255</v>
      </c>
      <c r="L42" s="15">
        <v>453</v>
      </c>
      <c r="M42" s="15">
        <v>237</v>
      </c>
      <c r="N42" s="15">
        <v>190</v>
      </c>
      <c r="O42" s="15">
        <v>440</v>
      </c>
      <c r="P42" s="15">
        <v>7</v>
      </c>
      <c r="Q42" s="15">
        <f t="shared" si="0"/>
        <v>0.44</v>
      </c>
    </row>
    <row r="43" spans="1:17">
      <c r="A43" s="15" t="s">
        <v>99</v>
      </c>
      <c r="B43" s="15" t="s">
        <v>51</v>
      </c>
      <c r="C43" s="15">
        <v>30</v>
      </c>
      <c r="D43" s="15" t="s">
        <v>88</v>
      </c>
      <c r="E43" s="15">
        <v>120</v>
      </c>
      <c r="F43" s="15" t="s">
        <v>51</v>
      </c>
      <c r="G43" s="15">
        <v>30</v>
      </c>
      <c r="H43" s="15" t="s">
        <v>89</v>
      </c>
      <c r="I43" s="15">
        <v>115</v>
      </c>
      <c r="J43" s="15">
        <v>26.2</v>
      </c>
      <c r="K43" s="15">
        <v>280</v>
      </c>
      <c r="L43" s="15">
        <v>582</v>
      </c>
      <c r="M43" s="15">
        <v>295</v>
      </c>
      <c r="N43" s="15">
        <v>200</v>
      </c>
      <c r="O43" s="15">
        <v>563</v>
      </c>
      <c r="P43" s="15">
        <v>9</v>
      </c>
      <c r="Q43" s="15">
        <f t="shared" si="0"/>
        <v>0.6</v>
      </c>
    </row>
    <row r="44" spans="1:17">
      <c r="A44" s="15" t="s">
        <v>100</v>
      </c>
      <c r="B44" s="15" t="s">
        <v>51</v>
      </c>
      <c r="C44" s="15">
        <v>37</v>
      </c>
      <c r="D44" s="15" t="s">
        <v>88</v>
      </c>
      <c r="E44" s="15">
        <v>160</v>
      </c>
      <c r="F44" s="15" t="s">
        <v>51</v>
      </c>
      <c r="G44" s="15">
        <v>37</v>
      </c>
      <c r="H44" s="15" t="s">
        <v>89</v>
      </c>
      <c r="I44" s="15">
        <v>145</v>
      </c>
      <c r="J44" s="15">
        <v>26.2</v>
      </c>
      <c r="K44" s="15">
        <v>280</v>
      </c>
      <c r="L44" s="15">
        <v>582</v>
      </c>
      <c r="M44" s="15">
        <v>295</v>
      </c>
      <c r="N44" s="15">
        <v>200</v>
      </c>
      <c r="O44" s="15">
        <v>563</v>
      </c>
      <c r="P44" s="15">
        <v>9</v>
      </c>
      <c r="Q44" s="15">
        <f t="shared" si="0"/>
        <v>0.74</v>
      </c>
    </row>
    <row r="45" spans="1:17">
      <c r="A45" s="15" t="s">
        <v>101</v>
      </c>
      <c r="B45" s="15" t="s">
        <v>51</v>
      </c>
      <c r="C45" s="15">
        <v>45</v>
      </c>
      <c r="D45" s="15" t="s">
        <v>88</v>
      </c>
      <c r="E45" s="15">
        <v>198</v>
      </c>
      <c r="F45" s="15" t="s">
        <v>51</v>
      </c>
      <c r="G45" s="15">
        <v>45</v>
      </c>
      <c r="H45" s="15" t="s">
        <v>89</v>
      </c>
      <c r="I45" s="15">
        <v>180</v>
      </c>
      <c r="J45" s="15">
        <v>40</v>
      </c>
      <c r="K45" s="15">
        <v>300</v>
      </c>
      <c r="L45" s="15">
        <v>685</v>
      </c>
      <c r="M45" s="15">
        <v>323</v>
      </c>
      <c r="N45" s="15">
        <v>200</v>
      </c>
      <c r="O45" s="15">
        <v>667</v>
      </c>
      <c r="P45" s="15">
        <v>11</v>
      </c>
      <c r="Q45" s="15">
        <f t="shared" si="0"/>
        <v>0.9</v>
      </c>
    </row>
    <row r="46" spans="1:17">
      <c r="A46" s="15" t="s">
        <v>102</v>
      </c>
      <c r="B46" s="15" t="s">
        <v>51</v>
      </c>
      <c r="C46" s="15">
        <v>55</v>
      </c>
      <c r="D46" s="15" t="s">
        <v>88</v>
      </c>
      <c r="E46" s="15">
        <v>237</v>
      </c>
      <c r="F46" s="15" t="s">
        <v>51</v>
      </c>
      <c r="G46" s="15">
        <v>55</v>
      </c>
      <c r="H46" s="15" t="s">
        <v>89</v>
      </c>
      <c r="I46" s="15">
        <v>215</v>
      </c>
      <c r="J46" s="15">
        <v>41</v>
      </c>
      <c r="K46" s="15">
        <v>300</v>
      </c>
      <c r="L46" s="15">
        <v>685</v>
      </c>
      <c r="M46" s="15">
        <v>323</v>
      </c>
      <c r="N46" s="15">
        <v>200</v>
      </c>
      <c r="O46" s="15">
        <v>667</v>
      </c>
      <c r="P46" s="15">
        <v>11</v>
      </c>
      <c r="Q46" s="15">
        <f t="shared" si="0"/>
        <v>1.1000000000000001</v>
      </c>
    </row>
    <row r="47" spans="1:17">
      <c r="A47" s="15" t="s">
        <v>103</v>
      </c>
      <c r="B47" s="15" t="s">
        <v>51</v>
      </c>
      <c r="C47" s="15">
        <v>75</v>
      </c>
      <c r="D47" s="15" t="s">
        <v>88</v>
      </c>
      <c r="E47" s="15">
        <v>317</v>
      </c>
      <c r="F47" s="15" t="s">
        <v>51</v>
      </c>
      <c r="G47" s="15">
        <v>75</v>
      </c>
      <c r="H47" s="15" t="s">
        <v>89</v>
      </c>
      <c r="I47" s="15">
        <v>283</v>
      </c>
      <c r="J47" s="15">
        <v>72</v>
      </c>
      <c r="K47" s="15">
        <v>420</v>
      </c>
      <c r="L47" s="15">
        <v>840</v>
      </c>
      <c r="M47" s="15">
        <v>334</v>
      </c>
      <c r="N47" s="15" t="s">
        <v>71</v>
      </c>
      <c r="O47" s="15">
        <v>815</v>
      </c>
      <c r="P47" s="15">
        <v>11</v>
      </c>
      <c r="Q47" s="15">
        <f t="shared" si="0"/>
        <v>1.5</v>
      </c>
    </row>
    <row r="48" spans="1:17">
      <c r="A48" s="15" t="s">
        <v>103</v>
      </c>
      <c r="B48" s="15" t="s">
        <v>51</v>
      </c>
      <c r="C48" s="15">
        <v>75</v>
      </c>
      <c r="D48" s="15" t="s">
        <v>88</v>
      </c>
      <c r="E48" s="15">
        <v>317</v>
      </c>
      <c r="F48" s="15" t="s">
        <v>51</v>
      </c>
      <c r="G48" s="15">
        <v>75</v>
      </c>
      <c r="H48" s="15" t="s">
        <v>89</v>
      </c>
      <c r="I48" s="15">
        <v>283</v>
      </c>
      <c r="J48" s="15">
        <v>72</v>
      </c>
      <c r="K48" s="15">
        <v>420</v>
      </c>
      <c r="L48" s="15">
        <v>840</v>
      </c>
      <c r="M48" s="15">
        <v>334</v>
      </c>
      <c r="N48" s="15" t="s">
        <v>71</v>
      </c>
      <c r="O48" s="15">
        <v>815</v>
      </c>
      <c r="P48" s="15">
        <v>11</v>
      </c>
      <c r="Q48" s="15">
        <f t="shared" si="0"/>
        <v>1.5</v>
      </c>
    </row>
    <row r="49" spans="1:17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7"/>
  <sheetViews>
    <sheetView workbookViewId="0">
      <selection activeCell="Q2" sqref="Q2"/>
    </sheetView>
  </sheetViews>
  <sheetFormatPr defaultColWidth="9" defaultRowHeight="14.4"/>
  <cols>
    <col min="1" max="1" width="23.6640625" style="5" customWidth="1"/>
    <col min="2" max="5" width="9" style="5"/>
  </cols>
  <sheetData>
    <row r="1" spans="1:17" ht="55.2">
      <c r="A1" s="6" t="s">
        <v>0</v>
      </c>
      <c r="B1" s="7" t="e">
        <f>#REF!</f>
        <v>#REF!</v>
      </c>
      <c r="C1" s="6" t="e">
        <f>#REF!</f>
        <v>#REF!</v>
      </c>
      <c r="D1" s="6" t="e">
        <f>#REF!</f>
        <v>#REF!</v>
      </c>
      <c r="E1" s="6" t="e">
        <f>#REF!</f>
        <v>#REF!</v>
      </c>
      <c r="F1" s="6" t="e">
        <f>#REF!</f>
        <v>#REF!</v>
      </c>
      <c r="G1" s="6" t="e">
        <f>#REF!</f>
        <v>#REF!</v>
      </c>
      <c r="H1" s="6" t="e">
        <f>#REF!</f>
        <v>#REF!</v>
      </c>
      <c r="I1" s="6" t="s">
        <v>258</v>
      </c>
      <c r="J1" s="6" t="e">
        <f>#REF!</f>
        <v>#REF!</v>
      </c>
      <c r="K1" s="6" t="e">
        <f>#REF!</f>
        <v>#REF!</v>
      </c>
      <c r="L1" s="6" t="e">
        <f>#REF!</f>
        <v>#REF!</v>
      </c>
      <c r="M1" s="6" t="e">
        <f>#REF!</f>
        <v>#REF!</v>
      </c>
      <c r="N1" s="6" t="e">
        <f>#REF!</f>
        <v>#REF!</v>
      </c>
      <c r="O1" s="6" t="e">
        <f>#REF!</f>
        <v>#REF!</v>
      </c>
      <c r="P1" s="6" t="e">
        <f>#REF!</f>
        <v>#REF!</v>
      </c>
      <c r="Q1" s="6" t="e">
        <f>#REF!</f>
        <v>#REF!</v>
      </c>
    </row>
    <row r="2" spans="1:17">
      <c r="A2" s="18" t="s">
        <v>104</v>
      </c>
      <c r="B2" s="8" t="s">
        <v>51</v>
      </c>
      <c r="C2" s="8">
        <v>1.5</v>
      </c>
      <c r="D2" s="8" t="s">
        <v>52</v>
      </c>
      <c r="E2" s="8">
        <v>5</v>
      </c>
      <c r="F2" s="8" t="s">
        <v>51</v>
      </c>
      <c r="G2" s="8">
        <v>1.5</v>
      </c>
      <c r="H2" s="8" t="s">
        <v>53</v>
      </c>
      <c r="I2" s="8">
        <v>3.7</v>
      </c>
      <c r="J2" s="8">
        <v>1.7</v>
      </c>
      <c r="K2" s="8">
        <v>165</v>
      </c>
      <c r="L2" s="8">
        <v>195</v>
      </c>
      <c r="M2" s="8">
        <v>130</v>
      </c>
      <c r="N2" s="8">
        <v>105</v>
      </c>
      <c r="O2" s="8">
        <v>178</v>
      </c>
      <c r="P2" s="8">
        <v>4</v>
      </c>
      <c r="Q2" s="8">
        <f t="shared" ref="Q2:Q48" si="0">C2*0.02</f>
        <v>0.03</v>
      </c>
    </row>
    <row r="3" spans="1:17">
      <c r="A3" s="8" t="s">
        <v>105</v>
      </c>
      <c r="B3" s="8" t="s">
        <v>51</v>
      </c>
      <c r="C3" s="8">
        <v>2.2000000000000002</v>
      </c>
      <c r="D3" s="8" t="s">
        <v>52</v>
      </c>
      <c r="E3" s="8">
        <v>5.8</v>
      </c>
      <c r="F3" s="8" t="s">
        <v>51</v>
      </c>
      <c r="G3" s="8">
        <f>C3</f>
        <v>2.2000000000000002</v>
      </c>
      <c r="H3" s="8" t="s">
        <v>53</v>
      </c>
      <c r="I3" s="8">
        <v>5</v>
      </c>
      <c r="J3" s="8">
        <v>1.7</v>
      </c>
      <c r="K3" s="8">
        <v>165</v>
      </c>
      <c r="L3" s="8">
        <v>195</v>
      </c>
      <c r="M3" s="8">
        <v>130</v>
      </c>
      <c r="N3" s="8">
        <v>105</v>
      </c>
      <c r="O3" s="8">
        <v>178</v>
      </c>
      <c r="P3" s="8">
        <v>4</v>
      </c>
      <c r="Q3" s="8">
        <f t="shared" si="0"/>
        <v>4.4000000000000004E-2</v>
      </c>
    </row>
    <row r="4" spans="1:17">
      <c r="A4" s="8" t="s">
        <v>106</v>
      </c>
      <c r="B4" s="8" t="s">
        <v>51</v>
      </c>
      <c r="C4" s="8">
        <v>4</v>
      </c>
      <c r="D4" s="8" t="s">
        <v>52</v>
      </c>
      <c r="E4" s="8">
        <v>10.5</v>
      </c>
      <c r="F4" s="8" t="s">
        <v>51</v>
      </c>
      <c r="G4" s="8">
        <v>4</v>
      </c>
      <c r="H4" s="8" t="s">
        <v>53</v>
      </c>
      <c r="I4" s="8">
        <v>8.5</v>
      </c>
      <c r="J4" s="8">
        <v>1.8</v>
      </c>
      <c r="K4" s="8">
        <v>200</v>
      </c>
      <c r="L4" s="8">
        <v>235</v>
      </c>
      <c r="M4" s="8">
        <v>151</v>
      </c>
      <c r="N4" s="8">
        <v>129</v>
      </c>
      <c r="O4" s="8">
        <v>225</v>
      </c>
      <c r="P4" s="8">
        <v>4</v>
      </c>
      <c r="Q4" s="8">
        <f t="shared" si="0"/>
        <v>0.08</v>
      </c>
    </row>
    <row r="5" spans="1:17">
      <c r="A5" s="8" t="s">
        <v>107</v>
      </c>
      <c r="B5" s="8" t="s">
        <v>51</v>
      </c>
      <c r="C5" s="8">
        <v>5.5</v>
      </c>
      <c r="D5" s="8" t="s">
        <v>52</v>
      </c>
      <c r="E5" s="8">
        <v>14.6</v>
      </c>
      <c r="F5" s="8" t="s">
        <v>51</v>
      </c>
      <c r="G5" s="8">
        <v>5.5</v>
      </c>
      <c r="H5" s="8" t="s">
        <v>53</v>
      </c>
      <c r="I5" s="8">
        <v>13</v>
      </c>
      <c r="J5" s="8">
        <v>1.8</v>
      </c>
      <c r="K5" s="8">
        <v>200</v>
      </c>
      <c r="L5" s="8">
        <v>235</v>
      </c>
      <c r="M5" s="8">
        <v>151</v>
      </c>
      <c r="N5" s="8">
        <v>129</v>
      </c>
      <c r="O5" s="8">
        <v>225</v>
      </c>
      <c r="P5" s="8">
        <v>4</v>
      </c>
      <c r="Q5" s="8">
        <f t="shared" si="0"/>
        <v>0.11</v>
      </c>
    </row>
    <row r="6" spans="1:17">
      <c r="A6" s="8" t="s">
        <v>108</v>
      </c>
      <c r="B6" s="8" t="s">
        <v>51</v>
      </c>
      <c r="C6" s="8">
        <v>7.5</v>
      </c>
      <c r="D6" s="8" t="s">
        <v>52</v>
      </c>
      <c r="E6" s="8">
        <v>20.5</v>
      </c>
      <c r="F6" s="8" t="s">
        <v>51</v>
      </c>
      <c r="G6" s="8">
        <v>7.5</v>
      </c>
      <c r="H6" s="8" t="s">
        <v>53</v>
      </c>
      <c r="I6" s="8">
        <v>18</v>
      </c>
      <c r="J6" s="8">
        <v>3.2</v>
      </c>
      <c r="K6" s="8">
        <v>200</v>
      </c>
      <c r="L6" s="8">
        <v>235</v>
      </c>
      <c r="M6" s="8">
        <v>151</v>
      </c>
      <c r="N6" s="8">
        <v>129</v>
      </c>
      <c r="O6" s="8">
        <v>225</v>
      </c>
      <c r="P6" s="8">
        <v>4</v>
      </c>
      <c r="Q6" s="8">
        <f t="shared" si="0"/>
        <v>0.15</v>
      </c>
    </row>
    <row r="7" spans="1:17">
      <c r="A7" s="8" t="s">
        <v>109</v>
      </c>
      <c r="B7" s="8" t="s">
        <v>51</v>
      </c>
      <c r="C7" s="8">
        <v>11</v>
      </c>
      <c r="D7" s="8" t="s">
        <v>52</v>
      </c>
      <c r="E7" s="8">
        <v>26</v>
      </c>
      <c r="F7" s="8" t="s">
        <v>51</v>
      </c>
      <c r="G7" s="8">
        <v>11</v>
      </c>
      <c r="H7" s="8" t="s">
        <v>53</v>
      </c>
      <c r="I7" s="8">
        <v>24</v>
      </c>
      <c r="J7" s="8">
        <v>3.4</v>
      </c>
      <c r="K7" s="8">
        <v>178</v>
      </c>
      <c r="L7" s="8">
        <v>310</v>
      </c>
      <c r="M7" s="8">
        <v>197</v>
      </c>
      <c r="N7" s="8">
        <v>100</v>
      </c>
      <c r="O7" s="8">
        <v>290</v>
      </c>
      <c r="P7" s="8">
        <v>6</v>
      </c>
      <c r="Q7" s="8">
        <f t="shared" si="0"/>
        <v>0.22</v>
      </c>
    </row>
    <row r="8" spans="1:17">
      <c r="A8" s="8" t="s">
        <v>110</v>
      </c>
      <c r="B8" s="8" t="s">
        <v>51</v>
      </c>
      <c r="C8" s="8">
        <v>15</v>
      </c>
      <c r="D8" s="8" t="s">
        <v>52</v>
      </c>
      <c r="E8" s="8">
        <v>35</v>
      </c>
      <c r="F8" s="8" t="s">
        <v>51</v>
      </c>
      <c r="G8" s="8">
        <v>15</v>
      </c>
      <c r="H8" s="8" t="s">
        <v>53</v>
      </c>
      <c r="I8" s="8">
        <v>30</v>
      </c>
      <c r="J8" s="8">
        <v>3.65</v>
      </c>
      <c r="K8" s="8">
        <v>178</v>
      </c>
      <c r="L8" s="8">
        <v>310</v>
      </c>
      <c r="M8" s="8">
        <v>197</v>
      </c>
      <c r="N8" s="8">
        <v>100</v>
      </c>
      <c r="O8" s="8">
        <v>290</v>
      </c>
      <c r="P8" s="8">
        <v>6</v>
      </c>
      <c r="Q8" s="8">
        <f t="shared" si="0"/>
        <v>0.3</v>
      </c>
    </row>
    <row r="9" spans="1:17">
      <c r="A9" s="8" t="s">
        <v>111</v>
      </c>
      <c r="B9" s="8" t="s">
        <v>51</v>
      </c>
      <c r="C9" s="8">
        <v>18.5</v>
      </c>
      <c r="D9" s="8" t="s">
        <v>52</v>
      </c>
      <c r="E9" s="8">
        <v>38.5</v>
      </c>
      <c r="F9" s="8" t="s">
        <v>51</v>
      </c>
      <c r="G9" s="8">
        <v>18.5</v>
      </c>
      <c r="H9" s="8" t="s">
        <v>53</v>
      </c>
      <c r="I9" s="8">
        <v>37</v>
      </c>
      <c r="J9" s="8">
        <v>5.63</v>
      </c>
      <c r="K9" s="8">
        <v>238</v>
      </c>
      <c r="L9" s="8">
        <v>390</v>
      </c>
      <c r="M9" s="8">
        <v>202</v>
      </c>
      <c r="N9" s="8">
        <v>150</v>
      </c>
      <c r="O9" s="8">
        <v>376</v>
      </c>
      <c r="P9" s="8">
        <v>6</v>
      </c>
      <c r="Q9" s="8">
        <f t="shared" si="0"/>
        <v>0.37</v>
      </c>
    </row>
    <row r="10" spans="1:17">
      <c r="A10" s="8" t="s">
        <v>112</v>
      </c>
      <c r="B10" s="8" t="s">
        <v>51</v>
      </c>
      <c r="C10" s="8">
        <v>22</v>
      </c>
      <c r="D10" s="8" t="s">
        <v>52</v>
      </c>
      <c r="E10" s="8">
        <v>46.5</v>
      </c>
      <c r="F10" s="8" t="s">
        <v>51</v>
      </c>
      <c r="G10" s="8">
        <v>22</v>
      </c>
      <c r="H10" s="8" t="s">
        <v>53</v>
      </c>
      <c r="I10" s="8">
        <v>46</v>
      </c>
      <c r="J10" s="8">
        <v>6.45</v>
      </c>
      <c r="K10" s="8">
        <v>238</v>
      </c>
      <c r="L10" s="8">
        <v>390</v>
      </c>
      <c r="M10" s="8">
        <v>202</v>
      </c>
      <c r="N10" s="8">
        <v>150</v>
      </c>
      <c r="O10" s="8">
        <v>376</v>
      </c>
      <c r="P10" s="8">
        <v>6</v>
      </c>
      <c r="Q10" s="8">
        <f t="shared" si="0"/>
        <v>0.44</v>
      </c>
    </row>
    <row r="11" spans="1:17">
      <c r="A11" s="8" t="s">
        <v>113</v>
      </c>
      <c r="B11" s="8" t="s">
        <v>51</v>
      </c>
      <c r="C11" s="8">
        <v>30</v>
      </c>
      <c r="D11" s="8" t="s">
        <v>52</v>
      </c>
      <c r="E11" s="8">
        <v>62</v>
      </c>
      <c r="F11" s="8" t="s">
        <v>51</v>
      </c>
      <c r="G11" s="8">
        <v>30</v>
      </c>
      <c r="H11" s="8" t="s">
        <v>53</v>
      </c>
      <c r="I11" s="8">
        <v>58</v>
      </c>
      <c r="J11" s="8">
        <v>6.5</v>
      </c>
      <c r="K11" s="8">
        <v>238</v>
      </c>
      <c r="L11" s="8">
        <v>390</v>
      </c>
      <c r="M11" s="8">
        <v>202</v>
      </c>
      <c r="N11" s="8">
        <v>150</v>
      </c>
      <c r="O11" s="8">
        <v>376</v>
      </c>
      <c r="P11" s="8">
        <v>6</v>
      </c>
      <c r="Q11" s="8">
        <f t="shared" si="0"/>
        <v>0.6</v>
      </c>
    </row>
    <row r="12" spans="1:17">
      <c r="A12" s="8" t="s">
        <v>114</v>
      </c>
      <c r="B12" s="8" t="s">
        <v>51</v>
      </c>
      <c r="C12" s="8">
        <v>37</v>
      </c>
      <c r="D12" s="8" t="s">
        <v>52</v>
      </c>
      <c r="E12" s="8">
        <v>76</v>
      </c>
      <c r="F12" s="8" t="s">
        <v>51</v>
      </c>
      <c r="G12" s="8">
        <v>37</v>
      </c>
      <c r="H12" s="8" t="s">
        <v>53</v>
      </c>
      <c r="I12" s="8">
        <v>75</v>
      </c>
      <c r="J12" s="8">
        <v>13.2</v>
      </c>
      <c r="K12" s="8">
        <v>240</v>
      </c>
      <c r="L12" s="8">
        <v>411</v>
      </c>
      <c r="M12" s="8">
        <v>237</v>
      </c>
      <c r="N12" s="8">
        <v>160</v>
      </c>
      <c r="O12" s="8">
        <v>395</v>
      </c>
      <c r="P12" s="8">
        <v>7</v>
      </c>
      <c r="Q12" s="8">
        <f t="shared" si="0"/>
        <v>0.74</v>
      </c>
    </row>
    <row r="13" spans="1:17">
      <c r="A13" s="8" t="s">
        <v>115</v>
      </c>
      <c r="B13" s="8" t="s">
        <v>51</v>
      </c>
      <c r="C13" s="8">
        <v>45</v>
      </c>
      <c r="D13" s="8" t="s">
        <v>52</v>
      </c>
      <c r="E13" s="8">
        <v>92</v>
      </c>
      <c r="F13" s="8" t="s">
        <v>51</v>
      </c>
      <c r="G13" s="8">
        <v>45</v>
      </c>
      <c r="H13" s="8" t="s">
        <v>53</v>
      </c>
      <c r="I13" s="8">
        <v>80</v>
      </c>
      <c r="J13" s="8">
        <v>13.2</v>
      </c>
      <c r="K13" s="8">
        <v>240</v>
      </c>
      <c r="L13" s="8">
        <v>411</v>
      </c>
      <c r="M13" s="8">
        <v>237</v>
      </c>
      <c r="N13" s="8">
        <v>160</v>
      </c>
      <c r="O13" s="8">
        <v>395</v>
      </c>
      <c r="P13" s="8">
        <v>7</v>
      </c>
      <c r="Q13" s="8">
        <f t="shared" si="0"/>
        <v>0.9</v>
      </c>
    </row>
    <row r="14" spans="1:17">
      <c r="A14" s="8" t="s">
        <v>116</v>
      </c>
      <c r="B14" s="8" t="s">
        <v>51</v>
      </c>
      <c r="C14" s="8">
        <v>55</v>
      </c>
      <c r="D14" s="8" t="s">
        <v>52</v>
      </c>
      <c r="E14" s="8">
        <v>113</v>
      </c>
      <c r="F14" s="8" t="s">
        <v>51</v>
      </c>
      <c r="G14" s="8">
        <v>55</v>
      </c>
      <c r="H14" s="8" t="s">
        <v>53</v>
      </c>
      <c r="I14" s="8">
        <v>110</v>
      </c>
      <c r="J14" s="8">
        <v>18.149999999999999</v>
      </c>
      <c r="K14" s="10">
        <v>275</v>
      </c>
      <c r="L14" s="10">
        <v>464</v>
      </c>
      <c r="M14" s="10">
        <v>237</v>
      </c>
      <c r="N14" s="10">
        <v>190</v>
      </c>
      <c r="O14" s="10">
        <v>448</v>
      </c>
      <c r="P14" s="11">
        <v>7</v>
      </c>
      <c r="Q14" s="8">
        <f t="shared" si="0"/>
        <v>1.1000000000000001</v>
      </c>
    </row>
    <row r="15" spans="1:17">
      <c r="A15" s="8" t="s">
        <v>117</v>
      </c>
      <c r="B15" s="8" t="s">
        <v>51</v>
      </c>
      <c r="C15" s="8">
        <v>75</v>
      </c>
      <c r="D15" s="8" t="s">
        <v>52</v>
      </c>
      <c r="E15" s="8">
        <v>157</v>
      </c>
      <c r="F15" s="8" t="s">
        <v>51</v>
      </c>
      <c r="G15" s="8">
        <v>75</v>
      </c>
      <c r="H15" s="8" t="s">
        <v>53</v>
      </c>
      <c r="I15" s="8">
        <v>150</v>
      </c>
      <c r="J15" s="8">
        <v>28.82</v>
      </c>
      <c r="K15" s="8">
        <v>303</v>
      </c>
      <c r="L15" s="8">
        <v>582</v>
      </c>
      <c r="M15" s="8">
        <v>295</v>
      </c>
      <c r="N15" s="8">
        <v>200</v>
      </c>
      <c r="O15" s="8">
        <v>563</v>
      </c>
      <c r="P15" s="8">
        <v>9</v>
      </c>
      <c r="Q15" s="8">
        <f t="shared" si="0"/>
        <v>1.5</v>
      </c>
    </row>
    <row r="16" spans="1:17">
      <c r="A16" s="8" t="s">
        <v>118</v>
      </c>
      <c r="B16" s="8" t="s">
        <v>51</v>
      </c>
      <c r="C16" s="8">
        <v>93</v>
      </c>
      <c r="D16" s="8" t="s">
        <v>52</v>
      </c>
      <c r="E16" s="8">
        <v>180</v>
      </c>
      <c r="F16" s="8" t="s">
        <v>51</v>
      </c>
      <c r="G16" s="8">
        <v>93</v>
      </c>
      <c r="H16" s="8" t="s">
        <v>53</v>
      </c>
      <c r="I16" s="8">
        <v>170</v>
      </c>
      <c r="J16" s="8">
        <v>28.82</v>
      </c>
      <c r="K16" s="8">
        <v>280</v>
      </c>
      <c r="L16" s="8">
        <v>582</v>
      </c>
      <c r="M16" s="8">
        <v>295</v>
      </c>
      <c r="N16" s="8">
        <v>200</v>
      </c>
      <c r="O16" s="8">
        <v>563</v>
      </c>
      <c r="P16" s="8">
        <v>9</v>
      </c>
      <c r="Q16" s="8">
        <f t="shared" si="0"/>
        <v>1.86</v>
      </c>
    </row>
    <row r="17" spans="1:17">
      <c r="A17" s="8" t="s">
        <v>119</v>
      </c>
      <c r="B17" s="8" t="s">
        <v>51</v>
      </c>
      <c r="C17" s="8">
        <v>110</v>
      </c>
      <c r="D17" s="8" t="s">
        <v>52</v>
      </c>
      <c r="E17" s="8">
        <v>214</v>
      </c>
      <c r="F17" s="8" t="s">
        <v>51</v>
      </c>
      <c r="G17" s="8">
        <v>110</v>
      </c>
      <c r="H17" s="8" t="s">
        <v>53</v>
      </c>
      <c r="I17" s="8">
        <v>210</v>
      </c>
      <c r="J17" s="8">
        <v>44</v>
      </c>
      <c r="K17" s="8">
        <v>300</v>
      </c>
      <c r="L17" s="8">
        <v>685</v>
      </c>
      <c r="M17" s="8">
        <v>323</v>
      </c>
      <c r="N17" s="8">
        <v>200</v>
      </c>
      <c r="O17" s="8">
        <v>667</v>
      </c>
      <c r="P17" s="8">
        <v>11</v>
      </c>
      <c r="Q17" s="8">
        <f t="shared" si="0"/>
        <v>2.2000000000000002</v>
      </c>
    </row>
    <row r="18" spans="1:17">
      <c r="A18" s="8" t="s">
        <v>1</v>
      </c>
      <c r="B18" s="8" t="s">
        <v>51</v>
      </c>
      <c r="C18" s="8">
        <v>132</v>
      </c>
      <c r="D18" s="8" t="s">
        <v>52</v>
      </c>
      <c r="E18" s="8">
        <v>256</v>
      </c>
      <c r="F18" s="8" t="s">
        <v>51</v>
      </c>
      <c r="G18" s="8">
        <v>132</v>
      </c>
      <c r="H18" s="8" t="s">
        <v>53</v>
      </c>
      <c r="I18" s="8">
        <v>250</v>
      </c>
      <c r="J18" s="8">
        <v>45.1</v>
      </c>
      <c r="K18" s="8">
        <v>300</v>
      </c>
      <c r="L18" s="8">
        <v>685</v>
      </c>
      <c r="M18" s="8">
        <v>323</v>
      </c>
      <c r="N18" s="8">
        <v>200</v>
      </c>
      <c r="O18" s="8">
        <v>667</v>
      </c>
      <c r="P18" s="8">
        <v>11</v>
      </c>
      <c r="Q18" s="8">
        <f t="shared" si="0"/>
        <v>2.64</v>
      </c>
    </row>
    <row r="19" spans="1:17">
      <c r="A19" s="8" t="s">
        <v>120</v>
      </c>
      <c r="B19" s="8" t="s">
        <v>51</v>
      </c>
      <c r="C19" s="8">
        <v>160</v>
      </c>
      <c r="D19" s="8" t="s">
        <v>52</v>
      </c>
      <c r="E19" s="8">
        <v>307</v>
      </c>
      <c r="F19" s="8" t="s">
        <v>51</v>
      </c>
      <c r="G19" s="8">
        <v>160</v>
      </c>
      <c r="H19" s="8" t="s">
        <v>53</v>
      </c>
      <c r="I19" s="8">
        <v>300</v>
      </c>
      <c r="J19" s="8">
        <v>51.59</v>
      </c>
      <c r="K19" s="8">
        <v>360</v>
      </c>
      <c r="L19" s="8">
        <v>690</v>
      </c>
      <c r="M19" s="8">
        <v>330</v>
      </c>
      <c r="N19" s="8">
        <v>260</v>
      </c>
      <c r="O19" s="8">
        <v>660</v>
      </c>
      <c r="P19" s="8">
        <v>11</v>
      </c>
      <c r="Q19" s="8">
        <f t="shared" si="0"/>
        <v>3.2</v>
      </c>
    </row>
    <row r="20" spans="1:17">
      <c r="A20" s="8" t="s">
        <v>121</v>
      </c>
      <c r="B20" s="8" t="s">
        <v>51</v>
      </c>
      <c r="C20" s="8">
        <v>185</v>
      </c>
      <c r="D20" s="8" t="s">
        <v>52</v>
      </c>
      <c r="E20" s="8">
        <v>362</v>
      </c>
      <c r="F20" s="8" t="s">
        <v>51</v>
      </c>
      <c r="G20" s="8">
        <v>185</v>
      </c>
      <c r="H20" s="8" t="s">
        <v>53</v>
      </c>
      <c r="I20" s="8">
        <v>355</v>
      </c>
      <c r="J20" s="8">
        <v>79.2</v>
      </c>
      <c r="K20" s="8">
        <v>420</v>
      </c>
      <c r="L20" s="8">
        <v>840</v>
      </c>
      <c r="M20" s="8">
        <v>334</v>
      </c>
      <c r="N20" s="8" t="s">
        <v>71</v>
      </c>
      <c r="O20" s="8">
        <v>815</v>
      </c>
      <c r="P20" s="8">
        <v>11</v>
      </c>
      <c r="Q20" s="8">
        <f t="shared" si="0"/>
        <v>3.7</v>
      </c>
    </row>
    <row r="21" spans="1:17">
      <c r="A21" s="8" t="s">
        <v>122</v>
      </c>
      <c r="B21" s="8" t="s">
        <v>51</v>
      </c>
      <c r="C21" s="8">
        <v>200</v>
      </c>
      <c r="D21" s="8" t="s">
        <v>52</v>
      </c>
      <c r="E21" s="8">
        <v>385</v>
      </c>
      <c r="F21" s="8" t="s">
        <v>51</v>
      </c>
      <c r="G21" s="8">
        <v>200</v>
      </c>
      <c r="H21" s="8" t="s">
        <v>53</v>
      </c>
      <c r="I21" s="8">
        <v>380</v>
      </c>
      <c r="J21" s="8">
        <v>79.2</v>
      </c>
      <c r="K21" s="8">
        <v>420</v>
      </c>
      <c r="L21" s="8">
        <v>840</v>
      </c>
      <c r="M21" s="8">
        <v>334</v>
      </c>
      <c r="N21" s="8" t="s">
        <v>71</v>
      </c>
      <c r="O21" s="8">
        <v>815</v>
      </c>
      <c r="P21" s="8">
        <v>11</v>
      </c>
      <c r="Q21" s="8">
        <f t="shared" si="0"/>
        <v>4</v>
      </c>
    </row>
    <row r="22" spans="1:17">
      <c r="A22" s="8" t="s">
        <v>123</v>
      </c>
      <c r="B22" s="8" t="s">
        <v>51</v>
      </c>
      <c r="C22" s="8">
        <v>220</v>
      </c>
      <c r="D22" s="8" t="s">
        <v>52</v>
      </c>
      <c r="E22" s="8">
        <v>430</v>
      </c>
      <c r="F22" s="8" t="s">
        <v>51</v>
      </c>
      <c r="G22" s="8">
        <v>220</v>
      </c>
      <c r="H22" s="8" t="s">
        <v>53</v>
      </c>
      <c r="I22" s="8">
        <v>430</v>
      </c>
      <c r="J22" s="8">
        <v>116.6</v>
      </c>
      <c r="K22" s="8">
        <v>540</v>
      </c>
      <c r="L22" s="8">
        <v>934</v>
      </c>
      <c r="M22" s="8">
        <v>390</v>
      </c>
      <c r="N22" s="8" t="s">
        <v>74</v>
      </c>
      <c r="O22" s="8">
        <v>893</v>
      </c>
      <c r="P22" s="8">
        <v>11</v>
      </c>
      <c r="Q22" s="8">
        <f t="shared" si="0"/>
        <v>4.4000000000000004</v>
      </c>
    </row>
    <row r="23" spans="1:17">
      <c r="A23" s="8" t="s">
        <v>124</v>
      </c>
      <c r="B23" s="8" t="s">
        <v>51</v>
      </c>
      <c r="C23" s="8">
        <v>250</v>
      </c>
      <c r="D23" s="8" t="s">
        <v>52</v>
      </c>
      <c r="E23" s="8">
        <v>468</v>
      </c>
      <c r="F23" s="8" t="s">
        <v>51</v>
      </c>
      <c r="G23" s="8">
        <v>250</v>
      </c>
      <c r="H23" s="8" t="s">
        <v>53</v>
      </c>
      <c r="I23" s="8">
        <v>465</v>
      </c>
      <c r="J23" s="8">
        <v>116.6</v>
      </c>
      <c r="K23" s="8">
        <v>540</v>
      </c>
      <c r="L23" s="8">
        <v>934</v>
      </c>
      <c r="M23" s="8">
        <v>390</v>
      </c>
      <c r="N23" s="8" t="s">
        <v>74</v>
      </c>
      <c r="O23" s="8">
        <v>893</v>
      </c>
      <c r="P23" s="8">
        <v>11</v>
      </c>
      <c r="Q23" s="8">
        <f t="shared" si="0"/>
        <v>5</v>
      </c>
    </row>
    <row r="24" spans="1:17">
      <c r="A24" s="8" t="s">
        <v>125</v>
      </c>
      <c r="B24" s="8" t="s">
        <v>51</v>
      </c>
      <c r="C24" s="8">
        <v>280</v>
      </c>
      <c r="D24" s="8" t="s">
        <v>52</v>
      </c>
      <c r="E24" s="8">
        <v>525</v>
      </c>
      <c r="F24" s="8" t="s">
        <v>51</v>
      </c>
      <c r="G24" s="8">
        <v>280</v>
      </c>
      <c r="H24" s="8" t="s">
        <v>53</v>
      </c>
      <c r="I24" s="8">
        <v>520</v>
      </c>
      <c r="J24" s="8">
        <v>116.93</v>
      </c>
      <c r="K24" s="8">
        <v>540</v>
      </c>
      <c r="L24" s="8">
        <v>934</v>
      </c>
      <c r="M24" s="8">
        <v>390</v>
      </c>
      <c r="N24" s="8" t="s">
        <v>74</v>
      </c>
      <c r="O24" s="8">
        <v>893</v>
      </c>
      <c r="P24" s="8">
        <v>11</v>
      </c>
      <c r="Q24" s="8">
        <f t="shared" si="0"/>
        <v>5.6000000000000005</v>
      </c>
    </row>
    <row r="25" spans="1:17">
      <c r="A25" s="8" t="s">
        <v>126</v>
      </c>
      <c r="B25" s="8" t="s">
        <v>51</v>
      </c>
      <c r="C25" s="8">
        <v>315</v>
      </c>
      <c r="D25" s="8" t="s">
        <v>52</v>
      </c>
      <c r="E25" s="8">
        <v>590</v>
      </c>
      <c r="F25" s="8" t="s">
        <v>51</v>
      </c>
      <c r="G25" s="8">
        <v>315</v>
      </c>
      <c r="H25" s="8" t="s">
        <v>53</v>
      </c>
      <c r="I25" s="8">
        <v>585</v>
      </c>
      <c r="J25" s="8">
        <v>154</v>
      </c>
      <c r="K25" s="8">
        <v>640</v>
      </c>
      <c r="L25" s="8">
        <v>1035</v>
      </c>
      <c r="M25" s="8">
        <v>390</v>
      </c>
      <c r="N25" s="8" t="s">
        <v>78</v>
      </c>
      <c r="O25" s="8">
        <v>1003</v>
      </c>
      <c r="P25" s="8">
        <v>11</v>
      </c>
      <c r="Q25" s="8">
        <f t="shared" si="0"/>
        <v>6.3</v>
      </c>
    </row>
    <row r="26" spans="1:17">
      <c r="A26" s="8" t="s">
        <v>127</v>
      </c>
      <c r="B26" s="8" t="s">
        <v>51</v>
      </c>
      <c r="C26" s="8">
        <v>350</v>
      </c>
      <c r="D26" s="8" t="s">
        <v>52</v>
      </c>
      <c r="E26" s="8">
        <v>665</v>
      </c>
      <c r="F26" s="8" t="s">
        <v>51</v>
      </c>
      <c r="G26" s="8">
        <v>350</v>
      </c>
      <c r="H26" s="8" t="s">
        <v>53</v>
      </c>
      <c r="I26" s="8">
        <v>650</v>
      </c>
      <c r="J26" s="8">
        <v>154</v>
      </c>
      <c r="K26" s="8">
        <v>640</v>
      </c>
      <c r="L26" s="8">
        <v>1035</v>
      </c>
      <c r="M26" s="8">
        <v>390</v>
      </c>
      <c r="N26" s="8" t="s">
        <v>78</v>
      </c>
      <c r="O26" s="8">
        <v>1003</v>
      </c>
      <c r="P26" s="8">
        <v>11</v>
      </c>
      <c r="Q26" s="8">
        <f t="shared" si="0"/>
        <v>7</v>
      </c>
    </row>
    <row r="27" spans="1:17">
      <c r="A27" s="8" t="s">
        <v>128</v>
      </c>
      <c r="B27" s="8" t="s">
        <v>51</v>
      </c>
      <c r="C27" s="8">
        <v>400</v>
      </c>
      <c r="D27" s="8" t="s">
        <v>52</v>
      </c>
      <c r="E27" s="8">
        <v>785</v>
      </c>
      <c r="F27" s="8" t="s">
        <v>51</v>
      </c>
      <c r="G27" s="8">
        <v>400</v>
      </c>
      <c r="H27" s="8" t="s">
        <v>53</v>
      </c>
      <c r="I27" s="8">
        <v>754</v>
      </c>
      <c r="J27" s="8">
        <v>225.5</v>
      </c>
      <c r="K27" s="8">
        <v>860</v>
      </c>
      <c r="L27" s="8">
        <v>1200</v>
      </c>
      <c r="M27" s="8">
        <v>400</v>
      </c>
      <c r="N27" s="8" t="s">
        <v>81</v>
      </c>
      <c r="O27" s="8">
        <v>1164</v>
      </c>
      <c r="P27" s="8">
        <v>15</v>
      </c>
      <c r="Q27" s="8">
        <f t="shared" si="0"/>
        <v>8</v>
      </c>
    </row>
    <row r="28" spans="1:17">
      <c r="A28" s="8" t="s">
        <v>129</v>
      </c>
      <c r="B28" s="8" t="s">
        <v>51</v>
      </c>
      <c r="C28" s="8">
        <v>500</v>
      </c>
      <c r="D28" s="8" t="s">
        <v>52</v>
      </c>
      <c r="E28" s="8">
        <v>965</v>
      </c>
      <c r="F28" s="8" t="s">
        <v>51</v>
      </c>
      <c r="G28" s="8">
        <v>500</v>
      </c>
      <c r="H28" s="8" t="s">
        <v>53</v>
      </c>
      <c r="I28" s="8">
        <v>930</v>
      </c>
      <c r="J28" s="8">
        <v>231</v>
      </c>
      <c r="K28" s="8">
        <v>860</v>
      </c>
      <c r="L28" s="8">
        <v>1200</v>
      </c>
      <c r="M28" s="8">
        <v>400</v>
      </c>
      <c r="N28" s="8" t="s">
        <v>81</v>
      </c>
      <c r="O28" s="8">
        <v>1164</v>
      </c>
      <c r="P28" s="8">
        <v>15</v>
      </c>
      <c r="Q28" s="8">
        <f t="shared" si="0"/>
        <v>10</v>
      </c>
    </row>
    <row r="29" spans="1:17">
      <c r="A29" s="8" t="s">
        <v>130</v>
      </c>
      <c r="B29" s="8" t="s">
        <v>51</v>
      </c>
      <c r="C29" s="8">
        <v>560</v>
      </c>
      <c r="D29" s="8" t="s">
        <v>52</v>
      </c>
      <c r="E29" s="8">
        <v>1070</v>
      </c>
      <c r="F29" s="8" t="s">
        <v>51</v>
      </c>
      <c r="G29" s="8">
        <v>560</v>
      </c>
      <c r="H29" s="8" t="s">
        <v>53</v>
      </c>
      <c r="I29" s="8">
        <v>1050</v>
      </c>
      <c r="J29" s="8">
        <v>236.5</v>
      </c>
      <c r="K29" s="8">
        <v>860</v>
      </c>
      <c r="L29" s="8">
        <v>1200</v>
      </c>
      <c r="M29" s="8">
        <v>400</v>
      </c>
      <c r="N29" s="8" t="s">
        <v>81</v>
      </c>
      <c r="O29" s="8">
        <v>1164</v>
      </c>
      <c r="P29" s="8">
        <v>15</v>
      </c>
      <c r="Q29" s="8">
        <f t="shared" si="0"/>
        <v>11.200000000000001</v>
      </c>
    </row>
    <row r="30" spans="1:17">
      <c r="A30" s="8" t="s">
        <v>131</v>
      </c>
      <c r="B30" s="8" t="s">
        <v>51</v>
      </c>
      <c r="C30" s="8">
        <v>630</v>
      </c>
      <c r="D30" s="8" t="s">
        <v>52</v>
      </c>
      <c r="E30" s="8">
        <v>1210</v>
      </c>
      <c r="F30" s="8" t="s">
        <v>51</v>
      </c>
      <c r="G30" s="8">
        <v>630</v>
      </c>
      <c r="H30" s="8" t="s">
        <v>53</v>
      </c>
      <c r="I30" s="8">
        <v>1180</v>
      </c>
      <c r="J30" s="8">
        <v>308</v>
      </c>
      <c r="K30" s="8">
        <v>1200</v>
      </c>
      <c r="L30" s="8">
        <v>1757</v>
      </c>
      <c r="M30" s="8">
        <v>600</v>
      </c>
      <c r="N30" s="8">
        <v>260</v>
      </c>
      <c r="O30" s="8">
        <v>1080</v>
      </c>
      <c r="P30" s="8">
        <v>15</v>
      </c>
      <c r="Q30" s="8">
        <f t="shared" si="0"/>
        <v>12.6</v>
      </c>
    </row>
    <row r="31" spans="1:17">
      <c r="A31" s="8" t="s">
        <v>132</v>
      </c>
      <c r="B31" s="8" t="s">
        <v>51</v>
      </c>
      <c r="C31" s="8">
        <v>710</v>
      </c>
      <c r="D31" s="8" t="s">
        <v>52</v>
      </c>
      <c r="E31" s="8">
        <v>1465</v>
      </c>
      <c r="F31" s="8" t="s">
        <v>51</v>
      </c>
      <c r="G31" s="8">
        <v>710</v>
      </c>
      <c r="H31" s="8" t="s">
        <v>53</v>
      </c>
      <c r="I31" s="8">
        <v>1430</v>
      </c>
      <c r="J31" s="8">
        <v>313.5</v>
      </c>
      <c r="K31" s="8">
        <v>1200</v>
      </c>
      <c r="L31" s="8">
        <v>1757</v>
      </c>
      <c r="M31" s="8">
        <v>600</v>
      </c>
      <c r="N31" s="8">
        <v>260</v>
      </c>
      <c r="O31" s="8">
        <v>1080</v>
      </c>
      <c r="P31" s="8">
        <v>15</v>
      </c>
      <c r="Q31" s="8">
        <f t="shared" si="0"/>
        <v>14.200000000000001</v>
      </c>
    </row>
    <row r="32" spans="1:17">
      <c r="A32" s="8" t="s">
        <v>133</v>
      </c>
      <c r="B32" s="8" t="s">
        <v>51</v>
      </c>
      <c r="C32" s="8">
        <v>800</v>
      </c>
      <c r="D32" s="8" t="s">
        <v>52</v>
      </c>
      <c r="E32" s="8">
        <v>1650</v>
      </c>
      <c r="F32" s="8" t="s">
        <v>51</v>
      </c>
      <c r="G32" s="8">
        <v>800</v>
      </c>
      <c r="H32" s="8" t="s">
        <v>53</v>
      </c>
      <c r="I32" s="8">
        <v>1615</v>
      </c>
      <c r="J32" s="8">
        <v>324.5</v>
      </c>
      <c r="K32" s="8">
        <v>1200</v>
      </c>
      <c r="L32" s="8">
        <v>1757</v>
      </c>
      <c r="M32" s="8">
        <v>600</v>
      </c>
      <c r="N32" s="8">
        <v>260</v>
      </c>
      <c r="O32" s="8">
        <v>1080</v>
      </c>
      <c r="P32" s="8">
        <v>15</v>
      </c>
      <c r="Q32" s="8">
        <f t="shared" si="0"/>
        <v>16</v>
      </c>
    </row>
    <row r="33" spans="1:17">
      <c r="A33" s="8" t="s">
        <v>134</v>
      </c>
      <c r="B33" s="8" t="s">
        <v>51</v>
      </c>
      <c r="C33" s="8">
        <v>0.55000000000000004</v>
      </c>
      <c r="D33" s="8" t="s">
        <v>88</v>
      </c>
      <c r="E33" s="8">
        <v>3.8</v>
      </c>
      <c r="F33" s="8" t="s">
        <v>51</v>
      </c>
      <c r="G33" s="8">
        <v>0.55000000000000004</v>
      </c>
      <c r="H33" s="8" t="s">
        <v>89</v>
      </c>
      <c r="I33" s="8">
        <v>3.2</v>
      </c>
      <c r="J33" s="8">
        <v>1.7</v>
      </c>
      <c r="K33" s="8"/>
      <c r="L33" s="8"/>
      <c r="M33" s="8"/>
      <c r="N33" s="8"/>
      <c r="O33" s="8"/>
      <c r="P33" s="8"/>
      <c r="Q33" s="8">
        <f t="shared" si="0"/>
        <v>1.1000000000000001E-2</v>
      </c>
    </row>
    <row r="34" spans="1:17">
      <c r="A34" s="8" t="s">
        <v>135</v>
      </c>
      <c r="B34" s="8" t="s">
        <v>51</v>
      </c>
      <c r="C34" s="8">
        <v>0.75</v>
      </c>
      <c r="D34" s="8" t="s">
        <v>88</v>
      </c>
      <c r="E34" s="8">
        <v>4.9000000000000004</v>
      </c>
      <c r="F34" s="8" t="s">
        <v>51</v>
      </c>
      <c r="G34" s="8">
        <v>0.75</v>
      </c>
      <c r="H34" s="8" t="s">
        <v>89</v>
      </c>
      <c r="I34" s="8">
        <v>4.0999999999999996</v>
      </c>
      <c r="J34" s="8">
        <v>1.7</v>
      </c>
      <c r="K34" s="8"/>
      <c r="L34" s="8"/>
      <c r="M34" s="8"/>
      <c r="N34" s="8"/>
      <c r="O34" s="8"/>
      <c r="P34" s="8"/>
      <c r="Q34" s="8">
        <f t="shared" si="0"/>
        <v>1.4999999999999999E-2</v>
      </c>
    </row>
    <row r="35" spans="1:17">
      <c r="A35" s="8" t="s">
        <v>136</v>
      </c>
      <c r="B35" s="8" t="s">
        <v>51</v>
      </c>
      <c r="C35" s="8">
        <v>1.5</v>
      </c>
      <c r="D35" s="8" t="s">
        <v>88</v>
      </c>
      <c r="E35" s="8">
        <v>8.4</v>
      </c>
      <c r="F35" s="8" t="s">
        <v>51</v>
      </c>
      <c r="G35" s="8">
        <v>1.5</v>
      </c>
      <c r="H35" s="8" t="s">
        <v>89</v>
      </c>
      <c r="I35" s="8">
        <v>7</v>
      </c>
      <c r="J35" s="8">
        <v>1.7</v>
      </c>
      <c r="K35" s="8"/>
      <c r="L35" s="8"/>
      <c r="M35" s="8"/>
      <c r="N35" s="8"/>
      <c r="O35" s="8"/>
      <c r="P35" s="8"/>
      <c r="Q35" s="8">
        <f t="shared" si="0"/>
        <v>0.03</v>
      </c>
    </row>
    <row r="36" spans="1:17">
      <c r="A36" s="8" t="s">
        <v>137</v>
      </c>
      <c r="B36" s="8" t="s">
        <v>51</v>
      </c>
      <c r="C36" s="8">
        <v>2.2000000000000002</v>
      </c>
      <c r="D36" s="8" t="s">
        <v>88</v>
      </c>
      <c r="E36" s="8">
        <v>11.5</v>
      </c>
      <c r="F36" s="8" t="s">
        <v>51</v>
      </c>
      <c r="G36" s="8">
        <v>2.2000000000000002</v>
      </c>
      <c r="H36" s="8" t="s">
        <v>89</v>
      </c>
      <c r="I36" s="8">
        <v>10</v>
      </c>
      <c r="J36" s="8">
        <v>1.7</v>
      </c>
      <c r="K36" s="8"/>
      <c r="L36" s="8"/>
      <c r="M36" s="8"/>
      <c r="N36" s="8"/>
      <c r="O36" s="8"/>
      <c r="P36" s="8"/>
      <c r="Q36" s="8">
        <f t="shared" si="0"/>
        <v>4.4000000000000004E-2</v>
      </c>
    </row>
    <row r="37" spans="1:17">
      <c r="A37" s="8" t="s">
        <v>138</v>
      </c>
      <c r="B37" s="8" t="s">
        <v>51</v>
      </c>
      <c r="C37" s="8">
        <v>4</v>
      </c>
      <c r="D37" s="8" t="s">
        <v>88</v>
      </c>
      <c r="E37" s="8">
        <v>18</v>
      </c>
      <c r="F37" s="8" t="s">
        <v>51</v>
      </c>
      <c r="G37" s="8">
        <v>4</v>
      </c>
      <c r="H37" s="8" t="s">
        <v>89</v>
      </c>
      <c r="I37" s="8">
        <v>15</v>
      </c>
      <c r="J37" s="8">
        <v>3.4</v>
      </c>
      <c r="K37" s="8"/>
      <c r="L37" s="8"/>
      <c r="M37" s="8"/>
      <c r="N37" s="8"/>
      <c r="O37" s="8"/>
      <c r="P37" s="8"/>
      <c r="Q37" s="8">
        <f t="shared" si="0"/>
        <v>0.08</v>
      </c>
    </row>
    <row r="38" spans="1:17">
      <c r="A38" s="8" t="s">
        <v>139</v>
      </c>
      <c r="B38" s="8" t="s">
        <v>51</v>
      </c>
      <c r="C38" s="8">
        <v>5.5</v>
      </c>
      <c r="D38" s="8" t="s">
        <v>88</v>
      </c>
      <c r="E38" s="8">
        <v>24</v>
      </c>
      <c r="F38" s="8" t="s">
        <v>51</v>
      </c>
      <c r="G38" s="8">
        <v>5.5</v>
      </c>
      <c r="H38" s="8" t="s">
        <v>89</v>
      </c>
      <c r="I38" s="8">
        <v>23</v>
      </c>
      <c r="J38" s="8">
        <v>3.65</v>
      </c>
      <c r="K38" s="8"/>
      <c r="L38" s="8"/>
      <c r="M38" s="8"/>
      <c r="N38" s="8"/>
      <c r="O38" s="8"/>
      <c r="P38" s="8"/>
      <c r="Q38" s="8">
        <f t="shared" si="0"/>
        <v>0.11</v>
      </c>
    </row>
    <row r="39" spans="1:17">
      <c r="A39" s="8" t="s">
        <v>140</v>
      </c>
      <c r="B39" s="8" t="s">
        <v>51</v>
      </c>
      <c r="C39" s="8">
        <v>7.5</v>
      </c>
      <c r="D39" s="8" t="s">
        <v>88</v>
      </c>
      <c r="E39" s="8">
        <v>37</v>
      </c>
      <c r="F39" s="8" t="s">
        <v>51</v>
      </c>
      <c r="G39" s="8">
        <v>7.5</v>
      </c>
      <c r="H39" s="8" t="s">
        <v>89</v>
      </c>
      <c r="I39" s="8">
        <v>31</v>
      </c>
      <c r="J39" s="8">
        <v>5.63</v>
      </c>
      <c r="K39" s="8"/>
      <c r="L39" s="8"/>
      <c r="M39" s="8"/>
      <c r="N39" s="8"/>
      <c r="O39" s="8"/>
      <c r="P39" s="8"/>
      <c r="Q39" s="8">
        <f t="shared" si="0"/>
        <v>0.15</v>
      </c>
    </row>
    <row r="40" spans="1:17">
      <c r="A40" s="8" t="s">
        <v>141</v>
      </c>
      <c r="B40" s="8" t="s">
        <v>51</v>
      </c>
      <c r="C40" s="8">
        <v>11</v>
      </c>
      <c r="D40" s="8" t="s">
        <v>88</v>
      </c>
      <c r="E40" s="8">
        <v>52</v>
      </c>
      <c r="F40" s="8" t="s">
        <v>51</v>
      </c>
      <c r="G40" s="8">
        <v>11</v>
      </c>
      <c r="H40" s="8" t="s">
        <v>89</v>
      </c>
      <c r="I40" s="8">
        <v>45</v>
      </c>
      <c r="J40" s="8">
        <v>6.5</v>
      </c>
      <c r="K40" s="8"/>
      <c r="L40" s="8"/>
      <c r="M40" s="8"/>
      <c r="N40" s="8"/>
      <c r="O40" s="8"/>
      <c r="P40" s="8"/>
      <c r="Q40" s="8">
        <f t="shared" si="0"/>
        <v>0.22</v>
      </c>
    </row>
    <row r="41" spans="1:17">
      <c r="A41" s="8" t="s">
        <v>142</v>
      </c>
      <c r="B41" s="8" t="s">
        <v>51</v>
      </c>
      <c r="C41" s="8">
        <v>15</v>
      </c>
      <c r="D41" s="8" t="s">
        <v>88</v>
      </c>
      <c r="E41" s="8">
        <v>68</v>
      </c>
      <c r="F41" s="8" t="s">
        <v>51</v>
      </c>
      <c r="G41" s="8">
        <v>15</v>
      </c>
      <c r="H41" s="8" t="s">
        <v>89</v>
      </c>
      <c r="I41" s="8">
        <v>58</v>
      </c>
      <c r="J41" s="8">
        <v>12</v>
      </c>
      <c r="K41" s="8"/>
      <c r="L41" s="8"/>
      <c r="M41" s="8"/>
      <c r="N41" s="8"/>
      <c r="O41" s="8"/>
      <c r="P41" s="8"/>
      <c r="Q41" s="8">
        <f t="shared" si="0"/>
        <v>0.3</v>
      </c>
    </row>
    <row r="42" spans="1:17">
      <c r="A42" s="8" t="s">
        <v>143</v>
      </c>
      <c r="B42" s="8" t="s">
        <v>51</v>
      </c>
      <c r="C42" s="8">
        <v>18.5</v>
      </c>
      <c r="D42" s="8" t="s">
        <v>88</v>
      </c>
      <c r="E42" s="8">
        <v>84</v>
      </c>
      <c r="F42" s="8" t="s">
        <v>51</v>
      </c>
      <c r="G42" s="8">
        <v>18.5</v>
      </c>
      <c r="H42" s="8" t="s">
        <v>89</v>
      </c>
      <c r="I42" s="8">
        <v>71</v>
      </c>
      <c r="J42" s="8">
        <v>12</v>
      </c>
      <c r="K42" s="8"/>
      <c r="L42" s="8"/>
      <c r="M42" s="8"/>
      <c r="N42" s="8"/>
      <c r="O42" s="8"/>
      <c r="P42" s="8"/>
      <c r="Q42" s="8">
        <f t="shared" si="0"/>
        <v>0.37</v>
      </c>
    </row>
    <row r="43" spans="1:17">
      <c r="A43" s="8" t="s">
        <v>144</v>
      </c>
      <c r="B43" s="8" t="s">
        <v>51</v>
      </c>
      <c r="C43" s="8">
        <v>22</v>
      </c>
      <c r="D43" s="8" t="s">
        <v>88</v>
      </c>
      <c r="E43" s="8">
        <v>94</v>
      </c>
      <c r="F43" s="8" t="s">
        <v>51</v>
      </c>
      <c r="G43" s="8">
        <v>22</v>
      </c>
      <c r="H43" s="8" t="s">
        <v>89</v>
      </c>
      <c r="I43" s="8">
        <v>85</v>
      </c>
      <c r="J43" s="8">
        <v>16.5</v>
      </c>
      <c r="K43" s="8"/>
      <c r="L43" s="8"/>
      <c r="M43" s="8"/>
      <c r="N43" s="8"/>
      <c r="O43" s="8"/>
      <c r="P43" s="8"/>
      <c r="Q43" s="8">
        <f t="shared" si="0"/>
        <v>0.44</v>
      </c>
    </row>
    <row r="44" spans="1:17">
      <c r="A44" s="8" t="s">
        <v>145</v>
      </c>
      <c r="B44" s="8" t="s">
        <v>51</v>
      </c>
      <c r="C44" s="8">
        <v>30</v>
      </c>
      <c r="D44" s="8" t="s">
        <v>88</v>
      </c>
      <c r="E44" s="8">
        <v>120</v>
      </c>
      <c r="F44" s="8" t="s">
        <v>51</v>
      </c>
      <c r="G44" s="8">
        <v>30</v>
      </c>
      <c r="H44" s="8" t="s">
        <v>89</v>
      </c>
      <c r="I44" s="8">
        <v>115</v>
      </c>
      <c r="J44" s="8">
        <v>26.2</v>
      </c>
      <c r="K44" s="8"/>
      <c r="L44" s="8"/>
      <c r="M44" s="8"/>
      <c r="N44" s="8"/>
      <c r="O44" s="8"/>
      <c r="P44" s="8"/>
      <c r="Q44" s="8">
        <f t="shared" si="0"/>
        <v>0.6</v>
      </c>
    </row>
    <row r="45" spans="1:17">
      <c r="A45" s="8" t="s">
        <v>146</v>
      </c>
      <c r="B45" s="8" t="s">
        <v>51</v>
      </c>
      <c r="C45" s="8">
        <v>37</v>
      </c>
      <c r="D45" s="8" t="s">
        <v>88</v>
      </c>
      <c r="E45" s="8">
        <v>160</v>
      </c>
      <c r="F45" s="8" t="s">
        <v>51</v>
      </c>
      <c r="G45" s="8">
        <v>37</v>
      </c>
      <c r="H45" s="8" t="s">
        <v>89</v>
      </c>
      <c r="I45" s="8">
        <v>145</v>
      </c>
      <c r="J45" s="8">
        <v>26.2</v>
      </c>
      <c r="K45" s="8"/>
      <c r="L45" s="8"/>
      <c r="M45" s="8"/>
      <c r="N45" s="8"/>
      <c r="O45" s="8"/>
      <c r="P45" s="8"/>
      <c r="Q45" s="8">
        <f t="shared" si="0"/>
        <v>0.74</v>
      </c>
    </row>
    <row r="46" spans="1:17">
      <c r="A46" s="8" t="s">
        <v>147</v>
      </c>
      <c r="B46" s="8" t="s">
        <v>51</v>
      </c>
      <c r="C46" s="8">
        <v>45</v>
      </c>
      <c r="D46" s="8" t="s">
        <v>88</v>
      </c>
      <c r="E46" s="8">
        <v>198</v>
      </c>
      <c r="F46" s="8" t="s">
        <v>51</v>
      </c>
      <c r="G46" s="8">
        <v>45</v>
      </c>
      <c r="H46" s="8" t="s">
        <v>89</v>
      </c>
      <c r="I46" s="8">
        <v>180</v>
      </c>
      <c r="J46" s="8">
        <v>40</v>
      </c>
      <c r="K46" s="8"/>
      <c r="L46" s="8"/>
      <c r="M46" s="8"/>
      <c r="N46" s="8"/>
      <c r="O46" s="8"/>
      <c r="P46" s="8"/>
      <c r="Q46" s="8">
        <f t="shared" si="0"/>
        <v>0.9</v>
      </c>
    </row>
    <row r="47" spans="1:17">
      <c r="A47" s="8" t="s">
        <v>148</v>
      </c>
      <c r="B47" s="8" t="s">
        <v>51</v>
      </c>
      <c r="C47" s="8">
        <v>55</v>
      </c>
      <c r="D47" s="8" t="s">
        <v>88</v>
      </c>
      <c r="E47" s="8">
        <v>237</v>
      </c>
      <c r="F47" s="8" t="s">
        <v>51</v>
      </c>
      <c r="G47" s="8">
        <v>55</v>
      </c>
      <c r="H47" s="8" t="s">
        <v>89</v>
      </c>
      <c r="I47" s="8">
        <v>215</v>
      </c>
      <c r="J47" s="8">
        <v>41</v>
      </c>
      <c r="K47" s="8"/>
      <c r="L47" s="8"/>
      <c r="M47" s="8"/>
      <c r="N47" s="8"/>
      <c r="O47" s="8"/>
      <c r="P47" s="8"/>
      <c r="Q47" s="8">
        <f t="shared" si="0"/>
        <v>1.1000000000000001</v>
      </c>
    </row>
    <row r="48" spans="1:17">
      <c r="A48" s="8" t="s">
        <v>149</v>
      </c>
      <c r="B48" s="8" t="s">
        <v>51</v>
      </c>
      <c r="C48" s="8">
        <v>75</v>
      </c>
      <c r="D48" s="8" t="s">
        <v>88</v>
      </c>
      <c r="E48" s="8">
        <v>317</v>
      </c>
      <c r="F48" s="8" t="s">
        <v>51</v>
      </c>
      <c r="G48" s="8">
        <v>75</v>
      </c>
      <c r="H48" s="8" t="s">
        <v>89</v>
      </c>
      <c r="I48" s="8">
        <v>283</v>
      </c>
      <c r="J48" s="8">
        <v>72</v>
      </c>
      <c r="K48" s="8"/>
      <c r="L48" s="8"/>
      <c r="M48" s="8"/>
      <c r="N48" s="8"/>
      <c r="O48" s="8"/>
      <c r="P48" s="8"/>
      <c r="Q48" s="8">
        <f t="shared" si="0"/>
        <v>1.5</v>
      </c>
    </row>
    <row r="49" spans="1:17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0"/>
  <sheetViews>
    <sheetView topLeftCell="A7" workbookViewId="0">
      <selection activeCell="D44" sqref="D44"/>
    </sheetView>
  </sheetViews>
  <sheetFormatPr defaultColWidth="9.33203125" defaultRowHeight="13.2"/>
  <cols>
    <col min="1" max="1" width="14.6640625" style="1" customWidth="1"/>
    <col min="2" max="2" width="16.33203125" style="1" customWidth="1"/>
    <col min="3" max="3" width="16.77734375" style="1" customWidth="1"/>
    <col min="4" max="4" width="36.6640625" style="1" customWidth="1"/>
    <col min="5" max="5" width="10.5546875" style="1" bestFit="1" customWidth="1"/>
    <col min="6" max="16384" width="9.33203125" style="1"/>
  </cols>
  <sheetData>
    <row r="1" spans="1:5" ht="26.4">
      <c r="A1" s="2" t="s">
        <v>0</v>
      </c>
      <c r="B1" s="3" t="str">
        <f>'HV-SS'!B5:L5</f>
        <v>Номинальное напряжение (В)</v>
      </c>
      <c r="C1" s="3" t="s">
        <v>225</v>
      </c>
      <c r="D1" s="3" t="s">
        <v>276</v>
      </c>
      <c r="E1" s="4" t="s">
        <v>223</v>
      </c>
    </row>
    <row r="2" spans="1:5">
      <c r="A2" s="2" t="s">
        <v>150</v>
      </c>
      <c r="B2" s="2">
        <v>4160</v>
      </c>
      <c r="C2" s="2">
        <v>56</v>
      </c>
      <c r="D2" s="2" t="s">
        <v>151</v>
      </c>
      <c r="E2" s="2" t="s">
        <v>309</v>
      </c>
    </row>
    <row r="3" spans="1:5">
      <c r="A3" s="2" t="s">
        <v>152</v>
      </c>
      <c r="B3" s="2">
        <v>4160</v>
      </c>
      <c r="C3" s="2">
        <v>63</v>
      </c>
      <c r="D3" s="2" t="s">
        <v>151</v>
      </c>
      <c r="E3" s="2" t="s">
        <v>310</v>
      </c>
    </row>
    <row r="4" spans="1:5">
      <c r="A4" s="2" t="s">
        <v>153</v>
      </c>
      <c r="B4" s="2">
        <v>4160</v>
      </c>
      <c r="C4" s="2">
        <v>72</v>
      </c>
      <c r="D4" s="2" t="s">
        <v>151</v>
      </c>
      <c r="E4" s="2" t="s">
        <v>311</v>
      </c>
    </row>
    <row r="5" spans="1:5">
      <c r="A5" s="2" t="s">
        <v>154</v>
      </c>
      <c r="B5" s="2">
        <v>4160</v>
      </c>
      <c r="C5" s="2">
        <v>80</v>
      </c>
      <c r="D5" s="2" t="s">
        <v>151</v>
      </c>
      <c r="E5" s="2" t="s">
        <v>312</v>
      </c>
    </row>
    <row r="6" spans="1:5">
      <c r="A6" s="2" t="s">
        <v>6</v>
      </c>
      <c r="B6" s="2">
        <v>4160</v>
      </c>
      <c r="C6" s="2">
        <v>90</v>
      </c>
      <c r="D6" s="2" t="s">
        <v>151</v>
      </c>
      <c r="E6" s="2" t="s">
        <v>313</v>
      </c>
    </row>
    <row r="7" spans="1:5">
      <c r="A7" s="2" t="s">
        <v>155</v>
      </c>
      <c r="B7" s="2">
        <v>4160</v>
      </c>
      <c r="C7" s="2">
        <v>100</v>
      </c>
      <c r="D7" s="2" t="s">
        <v>151</v>
      </c>
      <c r="E7" s="2" t="s">
        <v>314</v>
      </c>
    </row>
    <row r="8" spans="1:5">
      <c r="A8" s="2" t="s">
        <v>156</v>
      </c>
      <c r="B8" s="2">
        <v>4160</v>
      </c>
      <c r="C8" s="2">
        <v>110</v>
      </c>
      <c r="D8" s="2" t="s">
        <v>151</v>
      </c>
      <c r="E8" s="2" t="s">
        <v>315</v>
      </c>
    </row>
    <row r="9" spans="1:5">
      <c r="A9" s="2" t="s">
        <v>157</v>
      </c>
      <c r="B9" s="2">
        <v>4160</v>
      </c>
      <c r="C9" s="2">
        <v>125</v>
      </c>
      <c r="D9" s="2" t="s">
        <v>151</v>
      </c>
      <c r="E9" s="2" t="s">
        <v>316</v>
      </c>
    </row>
    <row r="10" spans="1:5">
      <c r="A10" s="2" t="s">
        <v>158</v>
      </c>
      <c r="B10" s="2">
        <v>4160</v>
      </c>
      <c r="C10" s="2">
        <v>145</v>
      </c>
      <c r="D10" s="2" t="s">
        <v>151</v>
      </c>
      <c r="E10" s="2" t="s">
        <v>317</v>
      </c>
    </row>
    <row r="11" spans="1:5">
      <c r="A11" s="2" t="s">
        <v>159</v>
      </c>
      <c r="B11" s="2">
        <v>4160</v>
      </c>
      <c r="C11" s="2">
        <v>162</v>
      </c>
      <c r="D11" s="2" t="s">
        <v>151</v>
      </c>
      <c r="E11" s="2" t="s">
        <v>318</v>
      </c>
    </row>
    <row r="12" spans="1:5">
      <c r="A12" s="2" t="s">
        <v>160</v>
      </c>
      <c r="B12" s="2">
        <v>4160</v>
      </c>
      <c r="C12" s="2">
        <v>180</v>
      </c>
      <c r="D12" s="2" t="s">
        <v>151</v>
      </c>
      <c r="E12" s="2" t="s">
        <v>319</v>
      </c>
    </row>
    <row r="13" spans="1:5">
      <c r="A13" s="2" t="s">
        <v>161</v>
      </c>
      <c r="B13" s="2">
        <v>4160</v>
      </c>
      <c r="C13" s="2">
        <v>223</v>
      </c>
      <c r="D13" s="2" t="s">
        <v>151</v>
      </c>
      <c r="E13" s="2" t="s">
        <v>320</v>
      </c>
    </row>
    <row r="14" spans="1:5">
      <c r="A14" s="2" t="s">
        <v>162</v>
      </c>
      <c r="B14" s="2">
        <v>4160</v>
      </c>
      <c r="C14" s="2">
        <v>285</v>
      </c>
      <c r="D14" s="2" t="s">
        <v>151</v>
      </c>
      <c r="E14" s="2" t="s">
        <v>321</v>
      </c>
    </row>
    <row r="15" spans="1:5">
      <c r="A15" s="2" t="s">
        <v>163</v>
      </c>
      <c r="B15" s="2">
        <v>4160</v>
      </c>
      <c r="C15" s="2">
        <v>445</v>
      </c>
      <c r="D15" s="2" t="s">
        <v>164</v>
      </c>
      <c r="E15" s="2" t="s">
        <v>308</v>
      </c>
    </row>
    <row r="16" spans="1:5">
      <c r="A16" s="2" t="s">
        <v>165</v>
      </c>
      <c r="B16" s="2">
        <v>3000</v>
      </c>
      <c r="C16" s="2">
        <v>78</v>
      </c>
      <c r="D16" s="2" t="s">
        <v>151</v>
      </c>
      <c r="E16" s="2" t="s">
        <v>309</v>
      </c>
    </row>
    <row r="17" spans="1:5">
      <c r="A17" s="2" t="s">
        <v>166</v>
      </c>
      <c r="B17" s="2">
        <v>3000</v>
      </c>
      <c r="C17" s="2">
        <v>88</v>
      </c>
      <c r="D17" s="2" t="s">
        <v>151</v>
      </c>
      <c r="E17" s="2" t="s">
        <v>310</v>
      </c>
    </row>
    <row r="18" spans="1:5">
      <c r="A18" s="2" t="s">
        <v>167</v>
      </c>
      <c r="B18" s="2">
        <v>3000</v>
      </c>
      <c r="C18" s="2">
        <v>100</v>
      </c>
      <c r="D18" s="2" t="s">
        <v>151</v>
      </c>
      <c r="E18" s="2" t="s">
        <v>311</v>
      </c>
    </row>
    <row r="19" spans="1:5">
      <c r="A19" s="2" t="s">
        <v>168</v>
      </c>
      <c r="B19" s="2">
        <v>3000</v>
      </c>
      <c r="C19" s="2">
        <v>112</v>
      </c>
      <c r="D19" s="2" t="s">
        <v>151</v>
      </c>
      <c r="E19" s="2" t="s">
        <v>312</v>
      </c>
    </row>
    <row r="20" spans="1:5">
      <c r="A20" s="2" t="s">
        <v>169</v>
      </c>
      <c r="B20" s="2">
        <v>3000</v>
      </c>
      <c r="C20" s="2">
        <v>125</v>
      </c>
      <c r="D20" s="2" t="s">
        <v>151</v>
      </c>
      <c r="E20" s="2" t="s">
        <v>313</v>
      </c>
    </row>
    <row r="21" spans="1:5">
      <c r="A21" s="2" t="s">
        <v>170</v>
      </c>
      <c r="B21" s="2">
        <v>3000</v>
      </c>
      <c r="C21" s="2">
        <v>140</v>
      </c>
      <c r="D21" s="2" t="s">
        <v>151</v>
      </c>
      <c r="E21" s="2" t="s">
        <v>314</v>
      </c>
    </row>
    <row r="22" spans="1:5">
      <c r="A22" s="2" t="s">
        <v>171</v>
      </c>
      <c r="B22" s="2">
        <v>3000</v>
      </c>
      <c r="C22" s="2">
        <v>150</v>
      </c>
      <c r="D22" s="2" t="s">
        <v>151</v>
      </c>
      <c r="E22" s="2" t="s">
        <v>315</v>
      </c>
    </row>
    <row r="23" spans="1:5">
      <c r="A23" s="2" t="s">
        <v>172</v>
      </c>
      <c r="B23" s="2">
        <v>3000</v>
      </c>
      <c r="C23" s="2">
        <v>175</v>
      </c>
      <c r="D23" s="2" t="s">
        <v>151</v>
      </c>
      <c r="E23" s="2" t="s">
        <v>316</v>
      </c>
    </row>
    <row r="24" spans="1:5">
      <c r="A24" s="2" t="s">
        <v>173</v>
      </c>
      <c r="B24" s="2">
        <v>3000</v>
      </c>
      <c r="C24" s="2">
        <v>200</v>
      </c>
      <c r="D24" s="2" t="s">
        <v>151</v>
      </c>
      <c r="E24" s="2" t="s">
        <v>317</v>
      </c>
    </row>
    <row r="25" spans="1:5">
      <c r="A25" s="2" t="s">
        <v>174</v>
      </c>
      <c r="B25" s="2">
        <v>3000</v>
      </c>
      <c r="C25" s="2">
        <v>225</v>
      </c>
      <c r="D25" s="2" t="s">
        <v>151</v>
      </c>
      <c r="E25" s="2" t="s">
        <v>318</v>
      </c>
    </row>
    <row r="26" spans="1:5">
      <c r="A26" s="2" t="s">
        <v>175</v>
      </c>
      <c r="B26" s="2">
        <v>3000</v>
      </c>
      <c r="C26" s="2">
        <v>250</v>
      </c>
      <c r="D26" s="2" t="s">
        <v>151</v>
      </c>
      <c r="E26" s="2" t="s">
        <v>319</v>
      </c>
    </row>
    <row r="27" spans="1:5">
      <c r="A27" s="2" t="s">
        <v>176</v>
      </c>
      <c r="B27" s="2">
        <v>3000</v>
      </c>
      <c r="C27" s="2">
        <v>310</v>
      </c>
      <c r="D27" s="2" t="s">
        <v>151</v>
      </c>
      <c r="E27" s="2" t="s">
        <v>320</v>
      </c>
    </row>
    <row r="28" spans="1:5">
      <c r="A28" s="2" t="s">
        <v>177</v>
      </c>
      <c r="B28" s="2">
        <v>3000</v>
      </c>
      <c r="C28" s="2">
        <v>400</v>
      </c>
      <c r="D28" s="2" t="s">
        <v>164</v>
      </c>
      <c r="E28" s="2" t="s">
        <v>321</v>
      </c>
    </row>
    <row r="29" spans="1:5">
      <c r="A29" s="2" t="s">
        <v>178</v>
      </c>
      <c r="B29" s="2">
        <v>3000</v>
      </c>
      <c r="C29" s="2" t="s">
        <v>179</v>
      </c>
      <c r="D29" s="2" t="s">
        <v>180</v>
      </c>
      <c r="E29" s="2" t="s">
        <v>308</v>
      </c>
    </row>
    <row r="30" spans="1:5">
      <c r="A30" s="2" t="s">
        <v>181</v>
      </c>
      <c r="B30" s="2">
        <v>6000</v>
      </c>
      <c r="C30" s="2">
        <v>37</v>
      </c>
      <c r="D30" s="2" t="s">
        <v>151</v>
      </c>
      <c r="E30" s="2" t="s">
        <v>309</v>
      </c>
    </row>
    <row r="31" spans="1:5">
      <c r="A31" s="2" t="s">
        <v>182</v>
      </c>
      <c r="B31" s="2">
        <v>6000</v>
      </c>
      <c r="C31" s="2">
        <v>42</v>
      </c>
      <c r="D31" s="2" t="s">
        <v>151</v>
      </c>
      <c r="E31" s="2" t="s">
        <v>310</v>
      </c>
    </row>
    <row r="32" spans="1:5">
      <c r="A32" s="2" t="s">
        <v>183</v>
      </c>
      <c r="B32" s="2">
        <v>6000</v>
      </c>
      <c r="C32" s="2">
        <v>50</v>
      </c>
      <c r="D32" s="2" t="s">
        <v>151</v>
      </c>
      <c r="E32" s="2" t="s">
        <v>322</v>
      </c>
    </row>
    <row r="33" spans="1:5">
      <c r="A33" s="2" t="s">
        <v>184</v>
      </c>
      <c r="B33" s="2">
        <v>6000</v>
      </c>
      <c r="C33" s="2">
        <v>54</v>
      </c>
      <c r="D33" s="2" t="s">
        <v>151</v>
      </c>
      <c r="E33" s="2" t="s">
        <v>312</v>
      </c>
    </row>
    <row r="34" spans="1:5">
      <c r="A34" s="2" t="s">
        <v>185</v>
      </c>
      <c r="B34" s="2">
        <v>6000</v>
      </c>
      <c r="C34" s="2">
        <v>60</v>
      </c>
      <c r="D34" s="2" t="s">
        <v>151</v>
      </c>
      <c r="E34" s="2" t="s">
        <v>313</v>
      </c>
    </row>
    <row r="35" spans="1:5">
      <c r="A35" s="2" t="s">
        <v>186</v>
      </c>
      <c r="B35" s="2">
        <v>6000</v>
      </c>
      <c r="C35" s="2">
        <v>65</v>
      </c>
      <c r="D35" s="2" t="s">
        <v>151</v>
      </c>
      <c r="E35" s="2" t="s">
        <v>314</v>
      </c>
    </row>
    <row r="36" spans="1:5">
      <c r="A36" s="2" t="s">
        <v>187</v>
      </c>
      <c r="B36" s="2">
        <v>6000</v>
      </c>
      <c r="C36" s="2">
        <v>75</v>
      </c>
      <c r="D36" s="2" t="s">
        <v>151</v>
      </c>
      <c r="E36" s="2" t="s">
        <v>315</v>
      </c>
    </row>
    <row r="37" spans="1:5">
      <c r="A37" s="2" t="s">
        <v>188</v>
      </c>
      <c r="B37" s="2">
        <v>6000</v>
      </c>
      <c r="C37" s="2">
        <v>85</v>
      </c>
      <c r="D37" s="2" t="s">
        <v>151</v>
      </c>
      <c r="E37" s="2" t="s">
        <v>316</v>
      </c>
    </row>
    <row r="38" spans="1:5">
      <c r="A38" s="2" t="s">
        <v>189</v>
      </c>
      <c r="B38" s="2">
        <v>6000</v>
      </c>
      <c r="C38" s="2">
        <v>95</v>
      </c>
      <c r="D38" s="2" t="s">
        <v>151</v>
      </c>
      <c r="E38" s="2" t="s">
        <v>317</v>
      </c>
    </row>
    <row r="39" spans="1:5">
      <c r="A39" s="2" t="s">
        <v>190</v>
      </c>
      <c r="B39" s="2">
        <v>6000</v>
      </c>
      <c r="C39" s="2">
        <v>105</v>
      </c>
      <c r="D39" s="2" t="s">
        <v>151</v>
      </c>
      <c r="E39" s="2" t="s">
        <v>318</v>
      </c>
    </row>
    <row r="40" spans="1:5">
      <c r="A40" s="2" t="s">
        <v>191</v>
      </c>
      <c r="B40" s="2">
        <v>6000</v>
      </c>
      <c r="C40" s="2">
        <v>120</v>
      </c>
      <c r="D40" s="2" t="s">
        <v>151</v>
      </c>
      <c r="E40" s="2" t="s">
        <v>319</v>
      </c>
    </row>
    <row r="41" spans="1:5">
      <c r="A41" s="2" t="s">
        <v>192</v>
      </c>
      <c r="B41" s="2">
        <v>6000</v>
      </c>
      <c r="C41" s="2">
        <v>150</v>
      </c>
      <c r="D41" s="2" t="s">
        <v>151</v>
      </c>
      <c r="E41" s="2" t="s">
        <v>320</v>
      </c>
    </row>
    <row r="42" spans="1:5">
      <c r="A42" s="2" t="s">
        <v>193</v>
      </c>
      <c r="B42" s="2">
        <v>6000</v>
      </c>
      <c r="C42" s="2">
        <v>200</v>
      </c>
      <c r="D42" s="2" t="s">
        <v>151</v>
      </c>
      <c r="E42" s="2" t="s">
        <v>321</v>
      </c>
    </row>
    <row r="43" spans="1:5">
      <c r="A43" s="2" t="s">
        <v>194</v>
      </c>
      <c r="B43" s="2">
        <v>6000</v>
      </c>
      <c r="C43" s="2">
        <v>300</v>
      </c>
      <c r="D43" s="2" t="s">
        <v>164</v>
      </c>
      <c r="E43" s="2" t="s">
        <v>308</v>
      </c>
    </row>
    <row r="44" spans="1:5">
      <c r="A44" s="2" t="s">
        <v>195</v>
      </c>
      <c r="B44" s="2">
        <v>6000</v>
      </c>
      <c r="C44" s="2">
        <v>400</v>
      </c>
      <c r="D44" s="2" t="s">
        <v>164</v>
      </c>
      <c r="E44" s="2" t="s">
        <v>323</v>
      </c>
    </row>
    <row r="45" spans="1:5">
      <c r="A45" s="2" t="s">
        <v>196</v>
      </c>
      <c r="B45" s="2">
        <v>6000</v>
      </c>
      <c r="C45" s="2">
        <v>500</v>
      </c>
      <c r="D45" s="2" t="s">
        <v>164</v>
      </c>
      <c r="E45" s="2" t="s">
        <v>324</v>
      </c>
    </row>
    <row r="46" spans="1:5">
      <c r="A46" s="2" t="s">
        <v>197</v>
      </c>
      <c r="B46" s="2">
        <v>6000</v>
      </c>
      <c r="C46" s="2" t="s">
        <v>179</v>
      </c>
      <c r="D46" s="2" t="s">
        <v>180</v>
      </c>
      <c r="E46" s="2" t="s">
        <v>325</v>
      </c>
    </row>
    <row r="47" spans="1:5">
      <c r="A47" s="2" t="s">
        <v>198</v>
      </c>
      <c r="B47" s="2">
        <v>10000</v>
      </c>
      <c r="C47" s="2">
        <v>22</v>
      </c>
      <c r="D47" s="2" t="s">
        <v>151</v>
      </c>
      <c r="E47" s="2" t="s">
        <v>309</v>
      </c>
    </row>
    <row r="48" spans="1:5">
      <c r="A48" s="2" t="s">
        <v>199</v>
      </c>
      <c r="B48" s="2">
        <v>10000</v>
      </c>
      <c r="C48" s="2">
        <v>25</v>
      </c>
      <c r="D48" s="2" t="s">
        <v>151</v>
      </c>
      <c r="E48" s="2" t="s">
        <v>310</v>
      </c>
    </row>
    <row r="49" spans="1:5">
      <c r="A49" s="2" t="s">
        <v>200</v>
      </c>
      <c r="B49" s="2">
        <v>10000</v>
      </c>
      <c r="C49" s="2">
        <v>30</v>
      </c>
      <c r="D49" s="2" t="s">
        <v>151</v>
      </c>
      <c r="E49" s="2" t="s">
        <v>322</v>
      </c>
    </row>
    <row r="50" spans="1:5">
      <c r="A50" s="2" t="s">
        <v>201</v>
      </c>
      <c r="B50" s="2">
        <v>10000</v>
      </c>
      <c r="C50" s="2">
        <v>32</v>
      </c>
      <c r="D50" s="2" t="s">
        <v>151</v>
      </c>
      <c r="E50" s="2" t="s">
        <v>312</v>
      </c>
    </row>
    <row r="51" spans="1:5">
      <c r="A51" s="2" t="s">
        <v>202</v>
      </c>
      <c r="B51" s="2">
        <v>10000</v>
      </c>
      <c r="C51" s="2">
        <v>36</v>
      </c>
      <c r="D51" s="2" t="s">
        <v>151</v>
      </c>
      <c r="E51" s="2" t="s">
        <v>313</v>
      </c>
    </row>
    <row r="52" spans="1:5">
      <c r="A52" s="2" t="s">
        <v>203</v>
      </c>
      <c r="B52" s="2">
        <v>10000</v>
      </c>
      <c r="C52" s="2">
        <v>40</v>
      </c>
      <c r="D52" s="2" t="s">
        <v>151</v>
      </c>
      <c r="E52" s="2" t="s">
        <v>314</v>
      </c>
    </row>
    <row r="53" spans="1:5">
      <c r="A53" s="2" t="s">
        <v>204</v>
      </c>
      <c r="B53" s="2">
        <v>10000</v>
      </c>
      <c r="C53" s="2">
        <v>45</v>
      </c>
      <c r="D53" s="2" t="s">
        <v>151</v>
      </c>
      <c r="E53" s="2" t="s">
        <v>315</v>
      </c>
    </row>
    <row r="54" spans="1:5">
      <c r="A54" s="2" t="s">
        <v>205</v>
      </c>
      <c r="B54" s="2">
        <v>10000</v>
      </c>
      <c r="C54" s="2">
        <v>50</v>
      </c>
      <c r="D54" s="2" t="s">
        <v>151</v>
      </c>
      <c r="E54" s="2" t="s">
        <v>316</v>
      </c>
    </row>
    <row r="55" spans="1:5">
      <c r="A55" s="2" t="s">
        <v>206</v>
      </c>
      <c r="B55" s="2">
        <v>10000</v>
      </c>
      <c r="C55" s="2">
        <v>60</v>
      </c>
      <c r="D55" s="2" t="s">
        <v>151</v>
      </c>
      <c r="E55" s="2" t="s">
        <v>317</v>
      </c>
    </row>
    <row r="56" spans="1:5">
      <c r="A56" s="2" t="s">
        <v>207</v>
      </c>
      <c r="B56" s="2">
        <v>10000</v>
      </c>
      <c r="C56" s="2">
        <v>68</v>
      </c>
      <c r="D56" s="2" t="s">
        <v>151</v>
      </c>
      <c r="E56" s="2" t="s">
        <v>318</v>
      </c>
    </row>
    <row r="57" spans="1:5">
      <c r="A57" s="2" t="s">
        <v>208</v>
      </c>
      <c r="B57" s="2">
        <v>10000</v>
      </c>
      <c r="C57" s="2">
        <v>75</v>
      </c>
      <c r="D57" s="2" t="s">
        <v>151</v>
      </c>
      <c r="E57" s="2" t="s">
        <v>319</v>
      </c>
    </row>
    <row r="58" spans="1:5">
      <c r="A58" s="2" t="s">
        <v>209</v>
      </c>
      <c r="B58" s="2">
        <v>10000</v>
      </c>
      <c r="C58" s="2">
        <v>90</v>
      </c>
      <c r="D58" s="2" t="s">
        <v>151</v>
      </c>
      <c r="E58" s="2" t="s">
        <v>320</v>
      </c>
    </row>
    <row r="59" spans="1:5">
      <c r="A59" s="2" t="s">
        <v>307</v>
      </c>
      <c r="B59" s="2">
        <v>10000</v>
      </c>
      <c r="C59" s="2">
        <v>110</v>
      </c>
      <c r="D59" s="2" t="s">
        <v>151</v>
      </c>
      <c r="E59" s="2" t="s">
        <v>321</v>
      </c>
    </row>
    <row r="60" spans="1:5">
      <c r="A60" s="2" t="s">
        <v>210</v>
      </c>
      <c r="B60" s="2">
        <v>10000</v>
      </c>
      <c r="C60" s="2">
        <v>130</v>
      </c>
      <c r="D60" s="2" t="s">
        <v>151</v>
      </c>
      <c r="E60" s="2" t="s">
        <v>326</v>
      </c>
    </row>
    <row r="61" spans="1:5">
      <c r="A61" s="2" t="s">
        <v>211</v>
      </c>
      <c r="B61" s="2">
        <v>10000</v>
      </c>
      <c r="C61" s="2">
        <v>160</v>
      </c>
      <c r="D61" s="2" t="s">
        <v>151</v>
      </c>
      <c r="E61" s="2" t="s">
        <v>327</v>
      </c>
    </row>
    <row r="62" spans="1:5">
      <c r="A62" s="2" t="s">
        <v>212</v>
      </c>
      <c r="B62" s="2">
        <v>10000</v>
      </c>
      <c r="C62" s="2">
        <v>180</v>
      </c>
      <c r="D62" s="2" t="s">
        <v>151</v>
      </c>
      <c r="E62" s="2" t="s">
        <v>308</v>
      </c>
    </row>
    <row r="63" spans="1:5">
      <c r="A63" s="2" t="s">
        <v>213</v>
      </c>
      <c r="B63" s="2">
        <v>10000</v>
      </c>
      <c r="C63" s="2">
        <v>200</v>
      </c>
      <c r="D63" s="2" t="s">
        <v>151</v>
      </c>
      <c r="E63" s="2" t="s">
        <v>328</v>
      </c>
    </row>
    <row r="64" spans="1:5">
      <c r="A64" s="2" t="s">
        <v>214</v>
      </c>
      <c r="B64" s="2">
        <v>10000</v>
      </c>
      <c r="C64" s="2">
        <v>250</v>
      </c>
      <c r="D64" s="2" t="s">
        <v>151</v>
      </c>
      <c r="E64" s="2" t="s">
        <v>329</v>
      </c>
    </row>
    <row r="65" spans="1:5">
      <c r="A65" s="2" t="s">
        <v>215</v>
      </c>
      <c r="B65" s="2">
        <v>10000</v>
      </c>
      <c r="C65" s="2">
        <v>280</v>
      </c>
      <c r="D65" s="2" t="s">
        <v>151</v>
      </c>
      <c r="E65" s="2" t="s">
        <v>330</v>
      </c>
    </row>
    <row r="66" spans="1:5">
      <c r="A66" s="2" t="s">
        <v>216</v>
      </c>
      <c r="B66" s="2">
        <v>10000</v>
      </c>
      <c r="C66" s="2">
        <v>320</v>
      </c>
      <c r="D66" s="2" t="s">
        <v>151</v>
      </c>
      <c r="E66" s="2" t="s">
        <v>331</v>
      </c>
    </row>
    <row r="67" spans="1:5">
      <c r="A67" s="2" t="s">
        <v>217</v>
      </c>
      <c r="B67" s="2">
        <v>10000</v>
      </c>
      <c r="C67" s="2">
        <v>400</v>
      </c>
      <c r="D67" s="2" t="s">
        <v>164</v>
      </c>
      <c r="E67" s="2" t="s">
        <v>332</v>
      </c>
    </row>
    <row r="68" spans="1:5">
      <c r="A68" s="2" t="s">
        <v>218</v>
      </c>
      <c r="B68" s="2">
        <v>10000</v>
      </c>
      <c r="C68" s="2">
        <v>430</v>
      </c>
      <c r="D68" s="2" t="s">
        <v>164</v>
      </c>
      <c r="E68" s="2" t="s">
        <v>333</v>
      </c>
    </row>
    <row r="69" spans="1:5">
      <c r="A69" s="2" t="s">
        <v>219</v>
      </c>
      <c r="B69" s="2">
        <v>10000</v>
      </c>
      <c r="C69" s="2">
        <v>500</v>
      </c>
      <c r="D69" s="2" t="s">
        <v>164</v>
      </c>
      <c r="E69" s="2" t="s">
        <v>334</v>
      </c>
    </row>
    <row r="70" spans="1:5">
      <c r="A70" s="2" t="s">
        <v>220</v>
      </c>
      <c r="B70" s="2">
        <v>10000</v>
      </c>
      <c r="C70" s="2" t="s">
        <v>179</v>
      </c>
      <c r="D70" s="2" t="s">
        <v>180</v>
      </c>
      <c r="E70" s="2" t="s">
        <v>335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EE50"/>
  <sheetViews>
    <sheetView tabSelected="1" zoomScaleNormal="100" workbookViewId="0">
      <selection activeCell="H4" sqref="H4:U4"/>
    </sheetView>
  </sheetViews>
  <sheetFormatPr defaultColWidth="9" defaultRowHeight="14.4"/>
  <cols>
    <col min="1" max="1" width="3.33203125" style="19" customWidth="1"/>
    <col min="2" max="2" width="1.109375" style="19" customWidth="1"/>
    <col min="3" max="3" width="5.6640625" style="19" customWidth="1"/>
    <col min="4" max="4" width="2.109375" style="19" customWidth="1"/>
    <col min="5" max="5" width="1.109375" style="19" customWidth="1"/>
    <col min="6" max="6" width="3.33203125" style="19" customWidth="1"/>
    <col min="7" max="7" width="10" style="19" customWidth="1"/>
    <col min="8" max="8" width="6.6640625" style="19" customWidth="1"/>
    <col min="9" max="10" width="2.109375" style="19" customWidth="1"/>
    <col min="11" max="12" width="1.109375" style="19" customWidth="1"/>
    <col min="13" max="13" width="3.33203125" style="19" customWidth="1"/>
    <col min="14" max="14" width="2.109375" style="19" customWidth="1"/>
    <col min="15" max="15" width="3.33203125" style="19" customWidth="1"/>
    <col min="16" max="16" width="2.109375" style="19" customWidth="1"/>
    <col min="17" max="18" width="1.109375" style="19" customWidth="1"/>
    <col min="19" max="19" width="2.109375" style="19" customWidth="1"/>
    <col min="20" max="20" width="4" style="19" customWidth="1"/>
    <col min="21" max="21" width="4.33203125" style="19" customWidth="1"/>
    <col min="22" max="23" width="4.6640625" style="19" customWidth="1"/>
    <col min="24" max="24" width="2.109375" style="19" customWidth="1"/>
    <col min="25" max="27" width="1.109375" style="19" customWidth="1"/>
    <col min="28" max="28" width="2.109375" style="19" customWidth="1"/>
    <col min="29" max="29" width="5.6640625" style="19" customWidth="1"/>
    <col min="30" max="30" width="1.109375" style="19" customWidth="1"/>
    <col min="31" max="31" width="2.109375" style="19" customWidth="1"/>
    <col min="32" max="33" width="1.109375" style="19" customWidth="1"/>
    <col min="34" max="34" width="4.33203125" style="19" customWidth="1"/>
    <col min="35" max="35" width="3" style="19" customWidth="1"/>
    <col min="36" max="36" width="0.6640625" style="19" customWidth="1"/>
    <col min="37" max="37" width="1.109375" style="19" hidden="1" customWidth="1"/>
    <col min="38" max="38" width="2.6640625" style="19" hidden="1" customWidth="1"/>
    <col min="39" max="39" width="26.44140625" style="19" customWidth="1"/>
    <col min="40" max="16359" width="9" style="19"/>
    <col min="16360" max="16384" width="9" style="20"/>
  </cols>
  <sheetData>
    <row r="1" spans="1:39" ht="36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</row>
    <row r="2" spans="1:39" ht="40.200000000000003" customHeight="1">
      <c r="A2" s="102" t="s">
        <v>304</v>
      </c>
      <c r="B2" s="102"/>
      <c r="C2" s="102"/>
      <c r="D2" s="102"/>
      <c r="E2" s="102"/>
      <c r="F2" s="102"/>
      <c r="G2" s="102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2" t="s">
        <v>305</v>
      </c>
      <c r="W2" s="103"/>
      <c r="X2" s="103"/>
      <c r="Y2" s="103"/>
      <c r="Z2" s="103"/>
      <c r="AA2" s="103"/>
      <c r="AB2" s="103"/>
      <c r="AC2" s="103"/>
      <c r="AD2" s="103"/>
      <c r="AE2" s="103"/>
      <c r="AF2" s="104"/>
      <c r="AG2" s="104"/>
      <c r="AH2" s="104"/>
      <c r="AI2" s="104"/>
      <c r="AJ2" s="104"/>
      <c r="AK2" s="104"/>
      <c r="AL2" s="104"/>
      <c r="AM2" s="104"/>
    </row>
    <row r="3" spans="1:39" ht="12" customHeight="1" thickBot="1">
      <c r="A3" s="95" t="s">
        <v>239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</row>
    <row r="4" spans="1:39" ht="12" customHeight="1" thickBot="1">
      <c r="A4" s="21">
        <v>1</v>
      </c>
      <c r="B4" s="95" t="s">
        <v>221</v>
      </c>
      <c r="C4" s="95"/>
      <c r="D4" s="95"/>
      <c r="E4" s="95"/>
      <c r="F4" s="95"/>
      <c r="G4" s="95"/>
      <c r="H4" s="99" t="s">
        <v>152</v>
      </c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1"/>
      <c r="V4" s="97" t="s">
        <v>223</v>
      </c>
      <c r="W4" s="97"/>
      <c r="X4" s="97"/>
      <c r="Y4" s="97"/>
      <c r="Z4" s="97"/>
      <c r="AA4" s="97"/>
      <c r="AB4" s="97"/>
      <c r="AC4" s="97"/>
      <c r="AD4" s="97"/>
      <c r="AE4" s="97"/>
      <c r="AF4" s="97"/>
      <c r="AG4" s="95" t="str">
        <f>VLOOKUP($H$4,'HV-SS DS'!$A$1:$E$70,MATCH(V4,'HV-SS DS'!$A$1:$E$1,0),0)</f>
        <v>355/483</v>
      </c>
      <c r="AH4" s="95"/>
      <c r="AI4" s="95"/>
      <c r="AJ4" s="95"/>
      <c r="AK4" s="95"/>
      <c r="AL4" s="95"/>
      <c r="AM4" s="95"/>
    </row>
    <row r="5" spans="1:39" ht="12" customHeight="1">
      <c r="A5" s="21">
        <v>2</v>
      </c>
      <c r="B5" s="95" t="s">
        <v>224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6">
        <f>VLOOKUP($H$4,'HV-SS DS'!$A$1:$E$70,MATCH(B5,'HV-SS DS'!$A$1:$E$1,0),0)</f>
        <v>4160</v>
      </c>
      <c r="N5" s="96"/>
      <c r="O5" s="96"/>
      <c r="P5" s="96"/>
      <c r="Q5" s="96"/>
      <c r="R5" s="96"/>
      <c r="S5" s="96"/>
      <c r="T5" s="96"/>
      <c r="U5" s="96"/>
      <c r="V5" s="97" t="s">
        <v>225</v>
      </c>
      <c r="W5" s="97"/>
      <c r="X5" s="97"/>
      <c r="Y5" s="97"/>
      <c r="Z5" s="97"/>
      <c r="AA5" s="97"/>
      <c r="AB5" s="97"/>
      <c r="AC5" s="97"/>
      <c r="AD5" s="97"/>
      <c r="AE5" s="97"/>
      <c r="AF5" s="97"/>
      <c r="AG5" s="95">
        <f>VLOOKUP($H$4,'HV-SS DS'!$A$1:$E$70,MATCH(V5,'HV-SS DS'!$A$1:$E$1,0),0)</f>
        <v>63</v>
      </c>
      <c r="AH5" s="95"/>
      <c r="AI5" s="95"/>
      <c r="AJ5" s="95"/>
      <c r="AK5" s="95"/>
      <c r="AL5" s="95"/>
      <c r="AM5" s="95"/>
    </row>
    <row r="6" spans="1:39" ht="12" customHeight="1">
      <c r="A6" s="21">
        <v>3</v>
      </c>
      <c r="B6" s="95" t="s">
        <v>226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105" t="s">
        <v>227</v>
      </c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7"/>
    </row>
    <row r="7" spans="1:39" ht="12" customHeight="1">
      <c r="A7" s="21">
        <v>4</v>
      </c>
      <c r="B7" s="95" t="s">
        <v>228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105" t="s">
        <v>336</v>
      </c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7"/>
    </row>
    <row r="8" spans="1:39" ht="12" customHeight="1">
      <c r="A8" s="21">
        <v>5</v>
      </c>
      <c r="B8" s="95" t="s">
        <v>230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105" t="s">
        <v>232</v>
      </c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7"/>
    </row>
    <row r="9" spans="1:39" ht="12" customHeight="1">
      <c r="A9" s="21">
        <v>6</v>
      </c>
      <c r="B9" s="95" t="s">
        <v>277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</row>
    <row r="10" spans="1:39" ht="12" customHeight="1">
      <c r="A10" s="21">
        <v>7</v>
      </c>
      <c r="B10" s="95" t="s">
        <v>278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105" t="s">
        <v>233</v>
      </c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7"/>
    </row>
    <row r="11" spans="1:39" ht="12" customHeight="1">
      <c r="A11" s="21">
        <v>8</v>
      </c>
      <c r="B11" s="108" t="s">
        <v>234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10"/>
      <c r="M11" s="105" t="s">
        <v>279</v>
      </c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7"/>
    </row>
    <row r="12" spans="1:39" ht="27" customHeight="1">
      <c r="A12" s="21">
        <v>9</v>
      </c>
      <c r="B12" s="108" t="s">
        <v>236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10"/>
      <c r="M12" s="111" t="s">
        <v>9</v>
      </c>
      <c r="N12" s="111"/>
      <c r="O12" s="111"/>
      <c r="P12" s="111"/>
      <c r="Q12" s="111"/>
      <c r="R12" s="111"/>
      <c r="S12" s="111"/>
      <c r="T12" s="111"/>
      <c r="U12" s="111"/>
      <c r="V12" s="108" t="s">
        <v>259</v>
      </c>
      <c r="W12" s="109"/>
      <c r="X12" s="110"/>
      <c r="Y12" s="112" t="s">
        <v>303</v>
      </c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4"/>
    </row>
    <row r="13" spans="1:39" ht="12" customHeight="1">
      <c r="A13" s="95" t="s">
        <v>240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</row>
    <row r="14" spans="1:39" ht="12" customHeight="1">
      <c r="A14" s="21">
        <v>10</v>
      </c>
      <c r="B14" s="95" t="s">
        <v>245</v>
      </c>
      <c r="C14" s="95"/>
      <c r="D14" s="95"/>
      <c r="E14" s="95"/>
      <c r="F14" s="95"/>
      <c r="G14" s="95"/>
      <c r="H14" s="108" t="s">
        <v>282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10"/>
    </row>
    <row r="15" spans="1:39" ht="12" customHeight="1">
      <c r="A15" s="21">
        <v>11</v>
      </c>
      <c r="B15" s="95" t="s">
        <v>241</v>
      </c>
      <c r="C15" s="95"/>
      <c r="D15" s="95"/>
      <c r="E15" s="95"/>
      <c r="F15" s="95"/>
      <c r="G15" s="95"/>
      <c r="H15" s="108" t="s">
        <v>306</v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10"/>
    </row>
    <row r="16" spans="1:39" ht="12" customHeight="1">
      <c r="A16" s="21">
        <v>12</v>
      </c>
      <c r="B16" s="95" t="s">
        <v>280</v>
      </c>
      <c r="C16" s="95"/>
      <c r="D16" s="95"/>
      <c r="E16" s="95"/>
      <c r="F16" s="95"/>
      <c r="G16" s="95"/>
      <c r="H16" s="108" t="s">
        <v>283</v>
      </c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10"/>
    </row>
    <row r="17" spans="1:39" ht="12" customHeight="1">
      <c r="A17" s="21">
        <v>13</v>
      </c>
      <c r="B17" s="95" t="s">
        <v>246</v>
      </c>
      <c r="C17" s="95"/>
      <c r="D17" s="95"/>
      <c r="E17" s="95"/>
      <c r="F17" s="95"/>
      <c r="G17" s="95"/>
      <c r="H17" s="108" t="s">
        <v>284</v>
      </c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10"/>
    </row>
    <row r="18" spans="1:39" ht="12" customHeight="1">
      <c r="A18" s="21">
        <v>14</v>
      </c>
      <c r="B18" s="95" t="s">
        <v>248</v>
      </c>
      <c r="C18" s="95"/>
      <c r="D18" s="95"/>
      <c r="E18" s="95"/>
      <c r="F18" s="95"/>
      <c r="G18" s="95"/>
      <c r="H18" s="95"/>
      <c r="I18" s="115" t="s">
        <v>285</v>
      </c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6"/>
    </row>
    <row r="19" spans="1:39" ht="12" customHeight="1">
      <c r="A19" s="21">
        <v>15</v>
      </c>
      <c r="B19" s="95" t="s">
        <v>250</v>
      </c>
      <c r="C19" s="95"/>
      <c r="D19" s="95"/>
      <c r="E19" s="95"/>
      <c r="F19" s="95"/>
      <c r="G19" s="95"/>
      <c r="H19" s="108" t="s">
        <v>251</v>
      </c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10"/>
    </row>
    <row r="20" spans="1:39" ht="12" customHeight="1">
      <c r="A20" s="21">
        <v>16</v>
      </c>
      <c r="B20" s="95" t="s">
        <v>286</v>
      </c>
      <c r="C20" s="95"/>
      <c r="D20" s="95"/>
      <c r="E20" s="95"/>
      <c r="F20" s="95"/>
      <c r="G20" s="95"/>
      <c r="H20" s="108" t="s">
        <v>287</v>
      </c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10"/>
    </row>
    <row r="21" spans="1:39" ht="12" customHeight="1">
      <c r="A21" s="21">
        <v>17</v>
      </c>
      <c r="B21" s="108" t="s">
        <v>281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10"/>
      <c r="M21" s="117" t="s">
        <v>11</v>
      </c>
      <c r="N21" s="117"/>
      <c r="O21" s="117"/>
      <c r="P21" s="117"/>
      <c r="Q21" s="117"/>
      <c r="R21" s="117"/>
      <c r="S21" s="117"/>
      <c r="T21" s="117"/>
      <c r="U21" s="117"/>
      <c r="V21" s="95" t="s">
        <v>255</v>
      </c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118" t="s">
        <v>12</v>
      </c>
      <c r="AH21" s="118"/>
      <c r="AI21" s="118"/>
      <c r="AJ21" s="118"/>
      <c r="AK21" s="118"/>
      <c r="AL21" s="118"/>
      <c r="AM21" s="118"/>
    </row>
    <row r="22" spans="1:39" ht="12" customHeight="1">
      <c r="A22" s="95" t="s">
        <v>289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</row>
    <row r="23" spans="1:39" ht="24.75" customHeight="1">
      <c r="A23" s="21">
        <v>16</v>
      </c>
      <c r="B23" s="108" t="s">
        <v>257</v>
      </c>
      <c r="C23" s="109"/>
      <c r="D23" s="109"/>
      <c r="E23" s="110"/>
      <c r="F23" s="95" t="s">
        <v>13</v>
      </c>
      <c r="G23" s="95"/>
      <c r="H23" s="95"/>
      <c r="I23" s="95"/>
      <c r="J23" s="95"/>
      <c r="K23" s="95"/>
      <c r="L23" s="108" t="s">
        <v>260</v>
      </c>
      <c r="M23" s="109"/>
      <c r="N23" s="109"/>
      <c r="O23" s="110"/>
      <c r="P23" s="108" t="s">
        <v>290</v>
      </c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10"/>
    </row>
    <row r="24" spans="1:39" ht="12" customHeight="1">
      <c r="A24" s="21">
        <v>17</v>
      </c>
      <c r="B24" s="108" t="s">
        <v>261</v>
      </c>
      <c r="C24" s="109"/>
      <c r="D24" s="109"/>
      <c r="E24" s="109"/>
      <c r="F24" s="109"/>
      <c r="G24" s="110"/>
      <c r="H24" s="108" t="s">
        <v>288</v>
      </c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10"/>
      <c r="V24" s="95" t="s">
        <v>262</v>
      </c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124" t="s">
        <v>19</v>
      </c>
      <c r="AH24" s="124"/>
      <c r="AI24" s="124"/>
      <c r="AJ24" s="124"/>
      <c r="AK24" s="124"/>
      <c r="AL24" s="124"/>
      <c r="AM24" s="124"/>
    </row>
    <row r="25" spans="1:39" ht="12" customHeight="1">
      <c r="A25" s="95" t="s">
        <v>263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</row>
    <row r="26" spans="1:39" ht="12" customHeight="1">
      <c r="A26" s="21">
        <v>18</v>
      </c>
      <c r="B26" s="108" t="s">
        <v>264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10"/>
      <c r="M26" s="125" t="s">
        <v>265</v>
      </c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3"/>
    </row>
    <row r="27" spans="1:39" ht="12" customHeight="1">
      <c r="A27" s="21">
        <v>19</v>
      </c>
      <c r="B27" s="108" t="s">
        <v>266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10"/>
      <c r="M27" s="126" t="s">
        <v>291</v>
      </c>
      <c r="N27" s="127"/>
      <c r="O27" s="127"/>
      <c r="P27" s="127"/>
      <c r="Q27" s="127"/>
      <c r="R27" s="127"/>
      <c r="S27" s="127"/>
      <c r="T27" s="127"/>
      <c r="U27" s="127"/>
      <c r="V27" s="128"/>
      <c r="W27" s="129" t="s">
        <v>267</v>
      </c>
      <c r="X27" s="130"/>
      <c r="Y27" s="130"/>
      <c r="Z27" s="130"/>
      <c r="AA27" s="130"/>
      <c r="AB27" s="131"/>
      <c r="AC27" s="129" t="s">
        <v>268</v>
      </c>
      <c r="AD27" s="130"/>
      <c r="AE27" s="130"/>
      <c r="AF27" s="130"/>
      <c r="AG27" s="130"/>
      <c r="AH27" s="130"/>
      <c r="AI27" s="130"/>
      <c r="AJ27" s="130"/>
      <c r="AK27" s="130"/>
      <c r="AL27" s="130"/>
      <c r="AM27" s="131"/>
    </row>
    <row r="28" spans="1:39" ht="12" customHeight="1">
      <c r="A28" s="95" t="s">
        <v>292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</row>
    <row r="29" spans="1:39" ht="12" customHeight="1">
      <c r="A29" s="21">
        <v>20</v>
      </c>
      <c r="B29" s="95" t="s">
        <v>269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22" t="s">
        <v>293</v>
      </c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3"/>
    </row>
    <row r="30" spans="1:39" ht="12" customHeight="1">
      <c r="A30" s="21">
        <v>21</v>
      </c>
      <c r="B30" s="108" t="s">
        <v>270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10"/>
      <c r="M30" s="125" t="s">
        <v>271</v>
      </c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3"/>
    </row>
    <row r="31" spans="1:39" ht="12" customHeight="1">
      <c r="A31" s="95" t="s">
        <v>272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</row>
    <row r="32" spans="1:39" ht="12" customHeight="1">
      <c r="A32" s="108" t="s">
        <v>273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10"/>
      <c r="L32" s="117" t="s">
        <v>274</v>
      </c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</row>
    <row r="33" spans="1:39" ht="12" customHeight="1">
      <c r="A33" s="108" t="s">
        <v>294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10"/>
      <c r="L33" s="125" t="s">
        <v>295</v>
      </c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3"/>
    </row>
    <row r="34" spans="1:39" ht="12" customHeight="1">
      <c r="A34" s="108" t="s">
        <v>296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10"/>
    </row>
    <row r="35" spans="1:39" ht="12" customHeight="1">
      <c r="A35" s="21">
        <v>22</v>
      </c>
      <c r="B35" s="95" t="s">
        <v>276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7" t="str">
        <f>VLOOKUP($H$4,'HV-SS DS'!$A$1:$E$70,MATCH(B35,'HV-SS DS'!$A$1:$E$1,0),0)</f>
        <v>1000*2300*1500</v>
      </c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</row>
    <row r="36" spans="1:39" ht="12" customHeight="1">
      <c r="A36" s="108" t="s">
        <v>275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10"/>
    </row>
    <row r="37" spans="1:39" ht="12" customHeight="1">
      <c r="A37" s="21">
        <v>23</v>
      </c>
      <c r="B37" s="119" t="s">
        <v>297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1"/>
    </row>
    <row r="38" spans="1:39" ht="12" customHeight="1">
      <c r="A38" s="21">
        <v>24</v>
      </c>
      <c r="B38" s="119" t="s">
        <v>298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1"/>
    </row>
    <row r="39" spans="1:39" ht="12" customHeight="1">
      <c r="A39" s="21">
        <v>25</v>
      </c>
      <c r="B39" s="119" t="s">
        <v>299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1"/>
    </row>
    <row r="40" spans="1:39" ht="12" customHeight="1">
      <c r="A40" s="21">
        <v>26</v>
      </c>
      <c r="B40" s="132" t="s">
        <v>300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4"/>
    </row>
    <row r="41" spans="1:39" ht="12" customHeight="1">
      <c r="A41" s="21">
        <v>27</v>
      </c>
      <c r="B41" s="119" t="s">
        <v>301</v>
      </c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1"/>
    </row>
    <row r="42" spans="1:39" ht="12" customHeight="1">
      <c r="A42" s="21">
        <v>28</v>
      </c>
      <c r="B42" s="119" t="s">
        <v>302</v>
      </c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1"/>
    </row>
    <row r="43" spans="1:39" ht="12" customHeight="1">
      <c r="A43" s="135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7"/>
    </row>
    <row r="44" spans="1:39" ht="12" customHeight="1">
      <c r="A44" s="138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40"/>
    </row>
    <row r="45" spans="1:39" ht="12" customHeight="1">
      <c r="A45" s="138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40"/>
    </row>
    <row r="46" spans="1:39" ht="12" customHeight="1">
      <c r="A46" s="138"/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40"/>
    </row>
    <row r="47" spans="1:39" ht="12" customHeight="1">
      <c r="A47" s="138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40"/>
    </row>
    <row r="48" spans="1:39" ht="12" customHeight="1">
      <c r="A48" s="138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40"/>
    </row>
    <row r="49" spans="1:39" ht="12" customHeight="1">
      <c r="A49" s="138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40"/>
    </row>
    <row r="50" spans="1:39" ht="18.75" customHeight="1">
      <c r="A50" s="141"/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3"/>
    </row>
  </sheetData>
  <sheetProtection algorithmName="SHA-512" hashValue="FQesxqub+Yvpe3OIhYxI5fU3hOEANUzc8q0Jcos8/y7yADB5h5L+0lo4YWu1UCVIa4gZ6p6Q7Dh9MDG6k3lCYQ==" saltValue="BgTJoc76zlHT757dp8ICXQ==" spinCount="100000" sheet="1" selectLockedCells="1"/>
  <mergeCells count="86">
    <mergeCell ref="A34:AM34"/>
    <mergeCell ref="B35:S35"/>
    <mergeCell ref="T35:AM35"/>
    <mergeCell ref="A36:AM36"/>
    <mergeCell ref="M30:AM30"/>
    <mergeCell ref="A31:AM31"/>
    <mergeCell ref="A32:K32"/>
    <mergeCell ref="L32:AM32"/>
    <mergeCell ref="A33:K33"/>
    <mergeCell ref="L33:AM33"/>
    <mergeCell ref="B40:AM40"/>
    <mergeCell ref="B41:AM41"/>
    <mergeCell ref="B42:AM42"/>
    <mergeCell ref="A43:AM50"/>
    <mergeCell ref="B38:AM38"/>
    <mergeCell ref="B39:AM39"/>
    <mergeCell ref="B37:AM37"/>
    <mergeCell ref="B29:O29"/>
    <mergeCell ref="P29:AM29"/>
    <mergeCell ref="B24:G24"/>
    <mergeCell ref="H24:U24"/>
    <mergeCell ref="V24:AF24"/>
    <mergeCell ref="AG24:AM24"/>
    <mergeCell ref="A25:AM25"/>
    <mergeCell ref="B26:L26"/>
    <mergeCell ref="M26:AM26"/>
    <mergeCell ref="B27:L27"/>
    <mergeCell ref="M27:V27"/>
    <mergeCell ref="W27:AB27"/>
    <mergeCell ref="AC27:AM27"/>
    <mergeCell ref="A28:AM28"/>
    <mergeCell ref="B30:L30"/>
    <mergeCell ref="B23:E23"/>
    <mergeCell ref="F23:K23"/>
    <mergeCell ref="L23:O23"/>
    <mergeCell ref="P23:AM23"/>
    <mergeCell ref="B18:H18"/>
    <mergeCell ref="I18:AM18"/>
    <mergeCell ref="B19:G19"/>
    <mergeCell ref="H19:AM19"/>
    <mergeCell ref="B20:G20"/>
    <mergeCell ref="H20:AM20"/>
    <mergeCell ref="B21:L21"/>
    <mergeCell ref="M21:U21"/>
    <mergeCell ref="V21:AF21"/>
    <mergeCell ref="AG21:AM21"/>
    <mergeCell ref="A22:AM22"/>
    <mergeCell ref="B15:G15"/>
    <mergeCell ref="H15:AM15"/>
    <mergeCell ref="B16:G16"/>
    <mergeCell ref="H16:AM16"/>
    <mergeCell ref="B17:G17"/>
    <mergeCell ref="H17:AM17"/>
    <mergeCell ref="B14:G14"/>
    <mergeCell ref="H14:AM14"/>
    <mergeCell ref="B9:R9"/>
    <mergeCell ref="S9:AM9"/>
    <mergeCell ref="B10:L10"/>
    <mergeCell ref="M10:AM10"/>
    <mergeCell ref="B11:L11"/>
    <mergeCell ref="M11:AM11"/>
    <mergeCell ref="B12:L12"/>
    <mergeCell ref="M12:U12"/>
    <mergeCell ref="V12:X12"/>
    <mergeCell ref="Y12:AM12"/>
    <mergeCell ref="A13:AM13"/>
    <mergeCell ref="B6:L6"/>
    <mergeCell ref="M6:AM6"/>
    <mergeCell ref="B7:L7"/>
    <mergeCell ref="M7:AM7"/>
    <mergeCell ref="B8:L8"/>
    <mergeCell ref="M8:AM8"/>
    <mergeCell ref="B5:L5"/>
    <mergeCell ref="M5:U5"/>
    <mergeCell ref="V5:AF5"/>
    <mergeCell ref="AG5:AM5"/>
    <mergeCell ref="A1:AM1"/>
    <mergeCell ref="A3:AM3"/>
    <mergeCell ref="B4:G4"/>
    <mergeCell ref="H4:U4"/>
    <mergeCell ref="V4:AF4"/>
    <mergeCell ref="AG4:AM4"/>
    <mergeCell ref="A2:G2"/>
    <mergeCell ref="V2:AE2"/>
    <mergeCell ref="H2:U2"/>
    <mergeCell ref="AF2:AM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Ошибка" error="Неверные данные!" xr:uid="{00000000-0002-0000-0700-000000000000}">
          <x14:formula1>
            <xm:f>'HV-SS DS'!$A$2:$A$70</xm:f>
          </x14:formula1>
          <xm:sqref>H4:U4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1212</vt:lpstr>
      <vt:lpstr>PDES-IP20 DS</vt:lpstr>
      <vt:lpstr>PDES-IP65 DS</vt:lpstr>
      <vt:lpstr>HV-SS DS</vt:lpstr>
      <vt:lpstr>HV-SS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tech2</cp:lastModifiedBy>
  <cp:lastPrinted>2022-04-21T08:02:26Z</cp:lastPrinted>
  <dcterms:created xsi:type="dcterms:W3CDTF">2021-06-03T09:47:00Z</dcterms:created>
  <dcterms:modified xsi:type="dcterms:W3CDTF">2022-12-02T07:02:08Z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99A533CFDD294E3EAEC74C15DEF2B30F</vt:lpwstr>
  </property>
  <property fmtid="{D5CDD505-2E9C-101B-9397-08002B2CF9AE}" pid="3" name="KSOProductBuildVer">
    <vt:lpwstr>2052-3.8.0.6081</vt:lpwstr>
  </property>
</Properties>
</file>